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charts/chart61.xml" ContentType="application/vnd.openxmlformats-officedocument.drawingml.chart+xml"/>
  <Override PartName="/xl/charts/chart62.xml" ContentType="application/vnd.openxmlformats-officedocument.drawingml.chart+xml"/>
  <Override PartName="/xl/charts/chart63.xml" ContentType="application/vnd.openxmlformats-officedocument.drawingml.chart+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chart68.xml" ContentType="application/vnd.openxmlformats-officedocument.drawingml.chart+xml"/>
  <Override PartName="/xl/charts/chart69.xml" ContentType="application/vnd.openxmlformats-officedocument.drawingml.chart+xml"/>
  <Override PartName="/xl/charts/chart70.xml" ContentType="application/vnd.openxmlformats-officedocument.drawingml.chart+xml"/>
  <Override PartName="/xl/charts/chart71.xml" ContentType="application/vnd.openxmlformats-officedocument.drawingml.chart+xml"/>
  <Override PartName="/xl/charts/chart72.xml" ContentType="application/vnd.openxmlformats-officedocument.drawingml.chart+xml"/>
  <Override PartName="/xl/charts/chart73.xml" ContentType="application/vnd.openxmlformats-officedocument.drawingml.chart+xml"/>
  <Override PartName="/xl/charts/chart74.xml" ContentType="application/vnd.openxmlformats-officedocument.drawingml.chart+xml"/>
  <Override PartName="/xl/charts/chart75.xml" ContentType="application/vnd.openxmlformats-officedocument.drawingml.chart+xml"/>
  <Override PartName="/xl/charts/chart76.xml" ContentType="application/vnd.openxmlformats-officedocument.drawingml.chart+xml"/>
  <Override PartName="/xl/charts/chart77.xml" ContentType="application/vnd.openxmlformats-officedocument.drawingml.chart+xml"/>
  <Override PartName="/xl/charts/chart78.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fistofelos\Downloads\"/>
    </mc:Choice>
  </mc:AlternateContent>
  <bookViews>
    <workbookView xWindow="0" yWindow="0" windowWidth="28800" windowHeight="12330"/>
  </bookViews>
  <sheets>
    <sheet name="Parametri Toby" sheetId="2" r:id="rId1"/>
    <sheet name="Toby 12 uporedni prikaz" sheetId="6" r:id="rId2"/>
    <sheet name="Toby 20 uporedni prikaz" sheetId="7" r:id="rId3"/>
    <sheet name="Toby 30 uporedni prikaz" sheetId="8" r:id="rId4"/>
    <sheet name="Proračun snage" sheetId="9" r:id="rId5"/>
    <sheet name="Toby 50 uporedni prikaz" sheetId="10" r:id="rId6"/>
    <sheet name="Grafikoni" sheetId="11" r:id="rId7"/>
  </sheets>
  <calcPr calcId="162913"/>
</workbook>
</file>

<file path=xl/calcChain.xml><?xml version="1.0" encoding="utf-8"?>
<calcChain xmlns="http://schemas.openxmlformats.org/spreadsheetml/2006/main">
  <c r="A40" i="11" l="1"/>
  <c r="A39" i="11"/>
  <c r="A38" i="11"/>
  <c r="A37" i="11"/>
  <c r="A36" i="11"/>
  <c r="A35" i="11"/>
  <c r="A34" i="11"/>
  <c r="A33" i="11"/>
  <c r="A32" i="11"/>
  <c r="A31" i="11"/>
  <c r="A30" i="11"/>
  <c r="A29" i="11"/>
  <c r="A28" i="11"/>
  <c r="A27" i="11"/>
  <c r="A26" i="11"/>
  <c r="A25" i="11"/>
  <c r="A24" i="11"/>
  <c r="A23" i="11"/>
  <c r="A22" i="11"/>
  <c r="A21" i="11"/>
  <c r="A20" i="11"/>
  <c r="A19" i="11"/>
  <c r="A18" i="11"/>
  <c r="A17" i="11"/>
  <c r="A16" i="11"/>
  <c r="A15" i="11"/>
  <c r="A14" i="11"/>
  <c r="A13" i="11"/>
  <c r="A12" i="11"/>
  <c r="A11" i="11"/>
  <c r="A10" i="11"/>
  <c r="A9" i="11"/>
  <c r="A8" i="11"/>
  <c r="A7" i="11"/>
  <c r="A6" i="11"/>
  <c r="A5" i="11"/>
  <c r="A4" i="11"/>
  <c r="A3" i="11"/>
  <c r="A2" i="11"/>
  <c r="H235" i="9"/>
  <c r="D235" i="9"/>
  <c r="C235" i="9"/>
  <c r="E235" i="9" s="1"/>
  <c r="F235" i="9" s="1"/>
  <c r="H234" i="9"/>
  <c r="D234" i="9"/>
  <c r="C234" i="9"/>
  <c r="E234" i="9" s="1"/>
  <c r="F234" i="9" s="1"/>
  <c r="H233" i="9"/>
  <c r="D233" i="9"/>
  <c r="C233" i="9"/>
  <c r="E233" i="9" s="1"/>
  <c r="F233" i="9" s="1"/>
  <c r="H232" i="9"/>
  <c r="D232" i="9"/>
  <c r="C232" i="9"/>
  <c r="E232" i="9" s="1"/>
  <c r="F232" i="9" s="1"/>
  <c r="H231" i="9"/>
  <c r="D231" i="9"/>
  <c r="C231" i="9"/>
  <c r="E231" i="9" s="1"/>
  <c r="F231" i="9" s="1"/>
  <c r="G231" i="9" s="1"/>
  <c r="I231" i="9" s="1"/>
  <c r="K231" i="9" s="1"/>
  <c r="A230" i="9"/>
  <c r="H229" i="9"/>
  <c r="D229" i="9"/>
  <c r="E229" i="9" s="1"/>
  <c r="F229" i="9" s="1"/>
  <c r="C229" i="9"/>
  <c r="H228" i="9"/>
  <c r="D228" i="9"/>
  <c r="E228" i="9" s="1"/>
  <c r="F228" i="9" s="1"/>
  <c r="C228" i="9"/>
  <c r="H227" i="9"/>
  <c r="D227" i="9"/>
  <c r="E227" i="9" s="1"/>
  <c r="F227" i="9" s="1"/>
  <c r="C227" i="9"/>
  <c r="H226" i="9"/>
  <c r="D226" i="9"/>
  <c r="E226" i="9" s="1"/>
  <c r="F226" i="9" s="1"/>
  <c r="C226" i="9"/>
  <c r="H225" i="9"/>
  <c r="D225" i="9"/>
  <c r="E225" i="9" s="1"/>
  <c r="F225" i="9" s="1"/>
  <c r="G225" i="9" s="1"/>
  <c r="C225" i="9"/>
  <c r="A224" i="9"/>
  <c r="H223" i="9"/>
  <c r="E223" i="9"/>
  <c r="F223" i="9" s="1"/>
  <c r="D223" i="9"/>
  <c r="C223" i="9"/>
  <c r="I222" i="9"/>
  <c r="K222" i="9" s="1"/>
  <c r="H222" i="9"/>
  <c r="E222" i="9"/>
  <c r="F222" i="9" s="1"/>
  <c r="G222" i="9" s="1"/>
  <c r="D222" i="9"/>
  <c r="C222" i="9"/>
  <c r="I221" i="9"/>
  <c r="K221" i="9" s="1"/>
  <c r="H221" i="9"/>
  <c r="E221" i="9"/>
  <c r="F221" i="9" s="1"/>
  <c r="G221" i="9" s="1"/>
  <c r="D221" i="9"/>
  <c r="C221" i="9"/>
  <c r="H220" i="9"/>
  <c r="E220" i="9"/>
  <c r="F220" i="9" s="1"/>
  <c r="D220" i="9"/>
  <c r="C220" i="9"/>
  <c r="H219" i="9"/>
  <c r="E219" i="9"/>
  <c r="F219" i="9" s="1"/>
  <c r="G219" i="9" s="1"/>
  <c r="I219" i="9" s="1"/>
  <c r="K219" i="9" s="1"/>
  <c r="D219" i="9"/>
  <c r="C219" i="9"/>
  <c r="A218" i="9"/>
  <c r="H217" i="9"/>
  <c r="D217" i="9"/>
  <c r="E217" i="9" s="1"/>
  <c r="F217" i="9" s="1"/>
  <c r="C217" i="9"/>
  <c r="H216" i="9"/>
  <c r="D216" i="9"/>
  <c r="E216" i="9" s="1"/>
  <c r="F216" i="9" s="1"/>
  <c r="C216" i="9"/>
  <c r="H215" i="9"/>
  <c r="F215" i="9"/>
  <c r="D215" i="9"/>
  <c r="E215" i="9" s="1"/>
  <c r="C215" i="9"/>
  <c r="H214" i="9"/>
  <c r="D214" i="9"/>
  <c r="E214" i="9" s="1"/>
  <c r="F214" i="9" s="1"/>
  <c r="C214" i="9"/>
  <c r="H213" i="9"/>
  <c r="F213" i="9"/>
  <c r="G213" i="9" s="1"/>
  <c r="D213" i="9"/>
  <c r="E213" i="9" s="1"/>
  <c r="C213" i="9"/>
  <c r="A212" i="9"/>
  <c r="H211" i="9"/>
  <c r="G211" i="9"/>
  <c r="D211" i="9"/>
  <c r="C211" i="9"/>
  <c r="E211" i="9" s="1"/>
  <c r="F211" i="9" s="1"/>
  <c r="I211" i="9" s="1"/>
  <c r="K211" i="9" s="1"/>
  <c r="H210" i="9"/>
  <c r="G210" i="9"/>
  <c r="D210" i="9"/>
  <c r="C210" i="9"/>
  <c r="E210" i="9" s="1"/>
  <c r="F210" i="9" s="1"/>
  <c r="I210" i="9" s="1"/>
  <c r="K210" i="9" s="1"/>
  <c r="H209" i="9"/>
  <c r="G209" i="9"/>
  <c r="D209" i="9"/>
  <c r="C209" i="9"/>
  <c r="E209" i="9" s="1"/>
  <c r="F209" i="9" s="1"/>
  <c r="I209" i="9" s="1"/>
  <c r="K209" i="9" s="1"/>
  <c r="H208" i="9"/>
  <c r="G208" i="9"/>
  <c r="D208" i="9"/>
  <c r="C208" i="9"/>
  <c r="E208" i="9" s="1"/>
  <c r="F208" i="9" s="1"/>
  <c r="I208" i="9" s="1"/>
  <c r="K208" i="9" s="1"/>
  <c r="H207" i="9"/>
  <c r="G207" i="9"/>
  <c r="I207" i="9" s="1"/>
  <c r="K207" i="9" s="1"/>
  <c r="D207" i="9"/>
  <c r="C207" i="9"/>
  <c r="E207" i="9" s="1"/>
  <c r="F207" i="9" s="1"/>
  <c r="A206" i="9"/>
  <c r="H205" i="9"/>
  <c r="D205" i="9"/>
  <c r="C205" i="9"/>
  <c r="H204" i="9"/>
  <c r="D204" i="9"/>
  <c r="C204" i="9"/>
  <c r="H203" i="9"/>
  <c r="D203" i="9"/>
  <c r="C203" i="9"/>
  <c r="H202" i="9"/>
  <c r="D202" i="9"/>
  <c r="C202" i="9"/>
  <c r="E202" i="9" s="1"/>
  <c r="F202" i="9" s="1"/>
  <c r="H201" i="9"/>
  <c r="D201" i="9"/>
  <c r="C201" i="9"/>
  <c r="A200" i="9"/>
  <c r="I199" i="9"/>
  <c r="K199" i="9" s="1"/>
  <c r="H199" i="9"/>
  <c r="E199" i="9"/>
  <c r="F199" i="9" s="1"/>
  <c r="G199" i="9" s="1"/>
  <c r="D199" i="9"/>
  <c r="C199" i="9"/>
  <c r="H198" i="9"/>
  <c r="E198" i="9"/>
  <c r="F198" i="9" s="1"/>
  <c r="D198" i="9"/>
  <c r="C198" i="9"/>
  <c r="H197" i="9"/>
  <c r="E197" i="9"/>
  <c r="F197" i="9" s="1"/>
  <c r="D197" i="9"/>
  <c r="C197" i="9"/>
  <c r="H196" i="9"/>
  <c r="E196" i="9"/>
  <c r="F196" i="9" s="1"/>
  <c r="D196" i="9"/>
  <c r="C196" i="9"/>
  <c r="I195" i="9"/>
  <c r="K195" i="9" s="1"/>
  <c r="H195" i="9"/>
  <c r="E195" i="9"/>
  <c r="F195" i="9" s="1"/>
  <c r="G195" i="9" s="1"/>
  <c r="D195" i="9"/>
  <c r="C195" i="9"/>
  <c r="A194" i="9"/>
  <c r="H193" i="9"/>
  <c r="F193" i="9"/>
  <c r="E193" i="9"/>
  <c r="D193" i="9"/>
  <c r="C193" i="9"/>
  <c r="H192" i="9"/>
  <c r="F192" i="9"/>
  <c r="E192" i="9"/>
  <c r="D192" i="9"/>
  <c r="C192" i="9"/>
  <c r="H191" i="9"/>
  <c r="F191" i="9"/>
  <c r="E191" i="9"/>
  <c r="D191" i="9"/>
  <c r="C191" i="9"/>
  <c r="H190" i="9"/>
  <c r="F190" i="9"/>
  <c r="E190" i="9"/>
  <c r="D190" i="9"/>
  <c r="C190" i="9"/>
  <c r="H189" i="9"/>
  <c r="F189" i="9"/>
  <c r="G189" i="9" s="1"/>
  <c r="I189" i="9" s="1"/>
  <c r="K189" i="9" s="1"/>
  <c r="E189" i="9"/>
  <c r="D189" i="9"/>
  <c r="C189" i="9"/>
  <c r="A188" i="9"/>
  <c r="H187" i="9"/>
  <c r="D187" i="9"/>
  <c r="C187" i="9"/>
  <c r="E187" i="9" s="1"/>
  <c r="F187" i="9" s="1"/>
  <c r="H186" i="9"/>
  <c r="D186" i="9"/>
  <c r="C186" i="9"/>
  <c r="E186" i="9" s="1"/>
  <c r="F186" i="9" s="1"/>
  <c r="H185" i="9"/>
  <c r="D185" i="9"/>
  <c r="C185" i="9"/>
  <c r="E185" i="9" s="1"/>
  <c r="F185" i="9" s="1"/>
  <c r="H184" i="9"/>
  <c r="D184" i="9"/>
  <c r="C184" i="9"/>
  <c r="E184" i="9" s="1"/>
  <c r="F184" i="9" s="1"/>
  <c r="H183" i="9"/>
  <c r="D183" i="9"/>
  <c r="C183" i="9"/>
  <c r="E183" i="9" s="1"/>
  <c r="F183" i="9" s="1"/>
  <c r="G183" i="9" s="1"/>
  <c r="I183" i="9" s="1"/>
  <c r="K183" i="9" s="1"/>
  <c r="A182" i="9"/>
  <c r="H181" i="9"/>
  <c r="D181" i="9"/>
  <c r="C181" i="9"/>
  <c r="E181" i="9" s="1"/>
  <c r="F181" i="9" s="1"/>
  <c r="H180" i="9"/>
  <c r="D180" i="9"/>
  <c r="C180" i="9"/>
  <c r="E180" i="9" s="1"/>
  <c r="F180" i="9" s="1"/>
  <c r="H179" i="9"/>
  <c r="D179" i="9"/>
  <c r="C179" i="9"/>
  <c r="H178" i="9"/>
  <c r="D178" i="9"/>
  <c r="C178" i="9"/>
  <c r="H177" i="9"/>
  <c r="D177" i="9"/>
  <c r="C177" i="9"/>
  <c r="E177" i="9" s="1"/>
  <c r="F177" i="9" s="1"/>
  <c r="G177" i="9" s="1"/>
  <c r="A176" i="9"/>
  <c r="H175" i="9"/>
  <c r="E175" i="9"/>
  <c r="F175" i="9" s="1"/>
  <c r="D175" i="9"/>
  <c r="C175" i="9"/>
  <c r="H174" i="9"/>
  <c r="E174" i="9"/>
  <c r="F174" i="9" s="1"/>
  <c r="D174" i="9"/>
  <c r="C174" i="9"/>
  <c r="I173" i="9"/>
  <c r="K173" i="9" s="1"/>
  <c r="H173" i="9"/>
  <c r="E173" i="9"/>
  <c r="F173" i="9" s="1"/>
  <c r="G173" i="9" s="1"/>
  <c r="D173" i="9"/>
  <c r="C173" i="9"/>
  <c r="I172" i="9"/>
  <c r="K172" i="9" s="1"/>
  <c r="H172" i="9"/>
  <c r="E172" i="9"/>
  <c r="F172" i="9" s="1"/>
  <c r="G172" i="9" s="1"/>
  <c r="D172" i="9"/>
  <c r="C172" i="9"/>
  <c r="H171" i="9"/>
  <c r="E171" i="9"/>
  <c r="F171" i="9" s="1"/>
  <c r="G171" i="9" s="1"/>
  <c r="I171" i="9" s="1"/>
  <c r="K171" i="9" s="1"/>
  <c r="D171" i="9"/>
  <c r="C171" i="9"/>
  <c r="A170" i="9"/>
  <c r="H169" i="9"/>
  <c r="D169" i="9"/>
  <c r="C169" i="9"/>
  <c r="E169" i="9" s="1"/>
  <c r="F169" i="9" s="1"/>
  <c r="H168" i="9"/>
  <c r="F168" i="9"/>
  <c r="D168" i="9"/>
  <c r="C168" i="9"/>
  <c r="E168" i="9" s="1"/>
  <c r="H167" i="9"/>
  <c r="F167" i="9"/>
  <c r="D167" i="9"/>
  <c r="C167" i="9"/>
  <c r="E167" i="9" s="1"/>
  <c r="H166" i="9"/>
  <c r="F166" i="9"/>
  <c r="D166" i="9"/>
  <c r="C166" i="9"/>
  <c r="E166" i="9" s="1"/>
  <c r="K165" i="9"/>
  <c r="H165" i="9"/>
  <c r="I165" i="9" s="1"/>
  <c r="D165" i="9"/>
  <c r="C165" i="9"/>
  <c r="E165" i="9" s="1"/>
  <c r="F165" i="9" s="1"/>
  <c r="G165" i="9" s="1"/>
  <c r="A164" i="9"/>
  <c r="H163" i="9"/>
  <c r="D163" i="9"/>
  <c r="C163" i="9"/>
  <c r="E163" i="9" s="1"/>
  <c r="F163" i="9" s="1"/>
  <c r="H162" i="9"/>
  <c r="D162" i="9"/>
  <c r="C162" i="9"/>
  <c r="E162" i="9" s="1"/>
  <c r="F162" i="9" s="1"/>
  <c r="H161" i="9"/>
  <c r="D161" i="9"/>
  <c r="C161" i="9"/>
  <c r="E161" i="9" s="1"/>
  <c r="F161" i="9" s="1"/>
  <c r="H160" i="9"/>
  <c r="D160" i="9"/>
  <c r="C160" i="9"/>
  <c r="E160" i="9" s="1"/>
  <c r="F160" i="9" s="1"/>
  <c r="H159" i="9"/>
  <c r="D159" i="9"/>
  <c r="C159" i="9"/>
  <c r="E159" i="9" s="1"/>
  <c r="F159" i="9" s="1"/>
  <c r="G159" i="9" s="1"/>
  <c r="I159" i="9" s="1"/>
  <c r="K159" i="9" s="1"/>
  <c r="A158" i="9"/>
  <c r="H157" i="9"/>
  <c r="F157" i="9"/>
  <c r="D157" i="9"/>
  <c r="E157" i="9" s="1"/>
  <c r="C157" i="9"/>
  <c r="H156" i="9"/>
  <c r="E156" i="9"/>
  <c r="F156" i="9" s="1"/>
  <c r="G156" i="9" s="1"/>
  <c r="D156" i="9"/>
  <c r="C156" i="9"/>
  <c r="H155" i="9"/>
  <c r="E155" i="9"/>
  <c r="F155" i="9" s="1"/>
  <c r="G155" i="9" s="1"/>
  <c r="D155" i="9"/>
  <c r="C155" i="9"/>
  <c r="I154" i="9"/>
  <c r="K154" i="9" s="1"/>
  <c r="H154" i="9"/>
  <c r="E154" i="9"/>
  <c r="F154" i="9" s="1"/>
  <c r="G154" i="9" s="1"/>
  <c r="D154" i="9"/>
  <c r="C154" i="9"/>
  <c r="I153" i="9"/>
  <c r="K153" i="9" s="1"/>
  <c r="H153" i="9"/>
  <c r="E153" i="9"/>
  <c r="F153" i="9" s="1"/>
  <c r="G153" i="9" s="1"/>
  <c r="D153" i="9"/>
  <c r="C153" i="9"/>
  <c r="A152" i="9"/>
  <c r="H151" i="9"/>
  <c r="D151" i="9"/>
  <c r="C151" i="9"/>
  <c r="H150" i="9"/>
  <c r="F150" i="9"/>
  <c r="I150" i="9" s="1"/>
  <c r="K150" i="9" s="1"/>
  <c r="D150" i="9"/>
  <c r="C150" i="9"/>
  <c r="E150" i="9" s="1"/>
  <c r="H149" i="9"/>
  <c r="D149" i="9"/>
  <c r="C149" i="9"/>
  <c r="H148" i="9"/>
  <c r="G148" i="9"/>
  <c r="F148" i="9"/>
  <c r="I148" i="9" s="1"/>
  <c r="K148" i="9" s="1"/>
  <c r="D148" i="9"/>
  <c r="C148" i="9"/>
  <c r="E148" i="9" s="1"/>
  <c r="H147" i="9"/>
  <c r="D147" i="9"/>
  <c r="C147" i="9"/>
  <c r="E147" i="9" s="1"/>
  <c r="F147" i="9" s="1"/>
  <c r="G147" i="9" s="1"/>
  <c r="A146" i="9"/>
  <c r="H145" i="9"/>
  <c r="D145" i="9"/>
  <c r="C145" i="9"/>
  <c r="E145" i="9" s="1"/>
  <c r="F145" i="9" s="1"/>
  <c r="I145" i="9" s="1"/>
  <c r="K145" i="9" s="1"/>
  <c r="H144" i="9"/>
  <c r="D144" i="9"/>
  <c r="E144" i="9" s="1"/>
  <c r="F144" i="9" s="1"/>
  <c r="C144" i="9"/>
  <c r="H143" i="9"/>
  <c r="G143" i="9"/>
  <c r="D143" i="9"/>
  <c r="C143" i="9"/>
  <c r="E143" i="9" s="1"/>
  <c r="F143" i="9" s="1"/>
  <c r="I143" i="9" s="1"/>
  <c r="K143" i="9" s="1"/>
  <c r="H142" i="9"/>
  <c r="E142" i="9"/>
  <c r="F142" i="9" s="1"/>
  <c r="G142" i="9" s="1"/>
  <c r="D142" i="9"/>
  <c r="C142" i="9"/>
  <c r="H141" i="9"/>
  <c r="G141" i="9"/>
  <c r="D141" i="9"/>
  <c r="C141" i="9"/>
  <c r="E141" i="9" s="1"/>
  <c r="F141" i="9" s="1"/>
  <c r="A140" i="9"/>
  <c r="H139" i="9"/>
  <c r="F139" i="9"/>
  <c r="D139" i="9"/>
  <c r="E139" i="9" s="1"/>
  <c r="C139" i="9"/>
  <c r="H138" i="9"/>
  <c r="E138" i="9"/>
  <c r="F138" i="9" s="1"/>
  <c r="D138" i="9"/>
  <c r="C138" i="9"/>
  <c r="I137" i="9"/>
  <c r="K137" i="9" s="1"/>
  <c r="H137" i="9"/>
  <c r="E137" i="9"/>
  <c r="F137" i="9" s="1"/>
  <c r="G137" i="9" s="1"/>
  <c r="D137" i="9"/>
  <c r="C137" i="9"/>
  <c r="I136" i="9"/>
  <c r="K136" i="9" s="1"/>
  <c r="H136" i="9"/>
  <c r="D136" i="9"/>
  <c r="E136" i="9" s="1"/>
  <c r="F136" i="9" s="1"/>
  <c r="G136" i="9" s="1"/>
  <c r="C136" i="9"/>
  <c r="H135" i="9"/>
  <c r="I135" i="9" s="1"/>
  <c r="K135" i="9" s="1"/>
  <c r="F135" i="9"/>
  <c r="G135" i="9" s="1"/>
  <c r="D135" i="9"/>
  <c r="E135" i="9" s="1"/>
  <c r="C135" i="9"/>
  <c r="A134" i="9"/>
  <c r="H133" i="9"/>
  <c r="D133" i="9"/>
  <c r="C133" i="9"/>
  <c r="E133" i="9" s="1"/>
  <c r="F133" i="9" s="1"/>
  <c r="I133" i="9" s="1"/>
  <c r="K133" i="9" s="1"/>
  <c r="H132" i="9"/>
  <c r="D132" i="9"/>
  <c r="C132" i="9"/>
  <c r="E132" i="9" s="1"/>
  <c r="F132" i="9" s="1"/>
  <c r="I132" i="9" s="1"/>
  <c r="K132" i="9" s="1"/>
  <c r="H131" i="9"/>
  <c r="D131" i="9"/>
  <c r="C131" i="9"/>
  <c r="E131" i="9" s="1"/>
  <c r="F131" i="9" s="1"/>
  <c r="I131" i="9" s="1"/>
  <c r="K131" i="9" s="1"/>
  <c r="H130" i="9"/>
  <c r="D130" i="9"/>
  <c r="C130" i="9"/>
  <c r="E130" i="9" s="1"/>
  <c r="F130" i="9" s="1"/>
  <c r="I130" i="9" s="1"/>
  <c r="K130" i="9" s="1"/>
  <c r="H129" i="9"/>
  <c r="D129" i="9"/>
  <c r="C129" i="9"/>
  <c r="E129" i="9" s="1"/>
  <c r="F129" i="9" s="1"/>
  <c r="G129" i="9" s="1"/>
  <c r="I129" i="9" s="1"/>
  <c r="K129" i="9" s="1"/>
  <c r="A128" i="9"/>
  <c r="H127" i="9"/>
  <c r="G127" i="9"/>
  <c r="D127" i="9"/>
  <c r="C127" i="9"/>
  <c r="E127" i="9" s="1"/>
  <c r="F127" i="9" s="1"/>
  <c r="I127" i="9" s="1"/>
  <c r="K127" i="9" s="1"/>
  <c r="H126" i="9"/>
  <c r="D126" i="9"/>
  <c r="C126" i="9"/>
  <c r="H125" i="9"/>
  <c r="G125" i="9"/>
  <c r="D125" i="9"/>
  <c r="C125" i="9"/>
  <c r="E125" i="9" s="1"/>
  <c r="F125" i="9" s="1"/>
  <c r="H124" i="9"/>
  <c r="D124" i="9"/>
  <c r="C124" i="9"/>
  <c r="H123" i="9"/>
  <c r="D123" i="9"/>
  <c r="C123" i="9"/>
  <c r="E123" i="9" s="1"/>
  <c r="F123" i="9" s="1"/>
  <c r="G123" i="9" s="1"/>
  <c r="A122" i="9"/>
  <c r="H121" i="9"/>
  <c r="E121" i="9"/>
  <c r="F121" i="9" s="1"/>
  <c r="I121" i="9" s="1"/>
  <c r="K121" i="9" s="1"/>
  <c r="D121" i="9"/>
  <c r="C121" i="9"/>
  <c r="H120" i="9"/>
  <c r="D120" i="9"/>
  <c r="C120" i="9"/>
  <c r="H119" i="9"/>
  <c r="E119" i="9"/>
  <c r="F119" i="9" s="1"/>
  <c r="I119" i="9" s="1"/>
  <c r="K119" i="9" s="1"/>
  <c r="D119" i="9"/>
  <c r="C119" i="9"/>
  <c r="H118" i="9"/>
  <c r="D118" i="9"/>
  <c r="C118" i="9"/>
  <c r="H117" i="9"/>
  <c r="G117" i="9"/>
  <c r="E117" i="9"/>
  <c r="F117" i="9" s="1"/>
  <c r="D117" i="9"/>
  <c r="C117" i="9"/>
  <c r="A116" i="9"/>
  <c r="H115" i="9"/>
  <c r="E115" i="9"/>
  <c r="F115" i="9" s="1"/>
  <c r="D115" i="9"/>
  <c r="C115" i="9"/>
  <c r="H114" i="9"/>
  <c r="D114" i="9"/>
  <c r="E114" i="9" s="1"/>
  <c r="F114" i="9" s="1"/>
  <c r="C114" i="9"/>
  <c r="H113" i="9"/>
  <c r="D113" i="9"/>
  <c r="E113" i="9" s="1"/>
  <c r="F113" i="9" s="1"/>
  <c r="G113" i="9" s="1"/>
  <c r="C113" i="9"/>
  <c r="H112" i="9"/>
  <c r="D112" i="9"/>
  <c r="E112" i="9" s="1"/>
  <c r="F112" i="9" s="1"/>
  <c r="C112" i="9"/>
  <c r="H111" i="9"/>
  <c r="E111" i="9"/>
  <c r="F111" i="9" s="1"/>
  <c r="G111" i="9" s="1"/>
  <c r="D111" i="9"/>
  <c r="C111" i="9"/>
  <c r="A110" i="9"/>
  <c r="K109" i="9"/>
  <c r="H109" i="9"/>
  <c r="F109" i="9"/>
  <c r="I109" i="9" s="1"/>
  <c r="D109" i="9"/>
  <c r="C109" i="9"/>
  <c r="E109" i="9" s="1"/>
  <c r="H108" i="9"/>
  <c r="D108" i="9"/>
  <c r="C108" i="9"/>
  <c r="E108" i="9" s="1"/>
  <c r="F108" i="9" s="1"/>
  <c r="K107" i="9"/>
  <c r="H107" i="9"/>
  <c r="F107" i="9"/>
  <c r="I107" i="9" s="1"/>
  <c r="D107" i="9"/>
  <c r="C107" i="9"/>
  <c r="E107" i="9" s="1"/>
  <c r="H106" i="9"/>
  <c r="D106" i="9"/>
  <c r="C106" i="9"/>
  <c r="E106" i="9" s="1"/>
  <c r="F106" i="9" s="1"/>
  <c r="H105" i="9"/>
  <c r="F105" i="9"/>
  <c r="G105" i="9" s="1"/>
  <c r="I105" i="9" s="1"/>
  <c r="K105" i="9" s="1"/>
  <c r="D105" i="9"/>
  <c r="C105" i="9"/>
  <c r="E105" i="9" s="1"/>
  <c r="A104" i="9"/>
  <c r="H103" i="9"/>
  <c r="G103" i="9"/>
  <c r="F103" i="9"/>
  <c r="I103" i="9" s="1"/>
  <c r="K103" i="9" s="1"/>
  <c r="D103" i="9"/>
  <c r="C103" i="9"/>
  <c r="E103" i="9" s="1"/>
  <c r="H102" i="9"/>
  <c r="D102" i="9"/>
  <c r="C102" i="9"/>
  <c r="E102" i="9" s="1"/>
  <c r="F102" i="9" s="1"/>
  <c r="H101" i="9"/>
  <c r="G101" i="9"/>
  <c r="F101" i="9"/>
  <c r="I101" i="9" s="1"/>
  <c r="K101" i="9" s="1"/>
  <c r="D101" i="9"/>
  <c r="C101" i="9"/>
  <c r="E101" i="9" s="1"/>
  <c r="H100" i="9"/>
  <c r="D100" i="9"/>
  <c r="C100" i="9"/>
  <c r="E100" i="9" s="1"/>
  <c r="F100" i="9" s="1"/>
  <c r="H99" i="9"/>
  <c r="F99" i="9"/>
  <c r="G99" i="9" s="1"/>
  <c r="D99" i="9"/>
  <c r="C99" i="9"/>
  <c r="E99" i="9" s="1"/>
  <c r="A98" i="9"/>
  <c r="I97" i="9"/>
  <c r="K97" i="9" s="1"/>
  <c r="H97" i="9"/>
  <c r="E97" i="9"/>
  <c r="F97" i="9" s="1"/>
  <c r="G97" i="9" s="1"/>
  <c r="D97" i="9"/>
  <c r="C97" i="9"/>
  <c r="H96" i="9"/>
  <c r="D96" i="9"/>
  <c r="E96" i="9" s="1"/>
  <c r="F96" i="9" s="1"/>
  <c r="C96" i="9"/>
  <c r="H95" i="9"/>
  <c r="D95" i="9"/>
  <c r="E95" i="9" s="1"/>
  <c r="F95" i="9" s="1"/>
  <c r="C95" i="9"/>
  <c r="H94" i="9"/>
  <c r="E94" i="9"/>
  <c r="F94" i="9" s="1"/>
  <c r="G94" i="9" s="1"/>
  <c r="D94" i="9"/>
  <c r="C94" i="9"/>
  <c r="H93" i="9"/>
  <c r="I93" i="9" s="1"/>
  <c r="K93" i="9" s="1"/>
  <c r="E93" i="9"/>
  <c r="F93" i="9" s="1"/>
  <c r="G93" i="9" s="1"/>
  <c r="D93" i="9"/>
  <c r="C93" i="9"/>
  <c r="A92" i="9"/>
  <c r="H91" i="9"/>
  <c r="F91" i="9"/>
  <c r="G91" i="9" s="1"/>
  <c r="E91" i="9"/>
  <c r="D91" i="9"/>
  <c r="C91" i="9"/>
  <c r="H90" i="9"/>
  <c r="E90" i="9"/>
  <c r="F90" i="9" s="1"/>
  <c r="D90" i="9"/>
  <c r="C90" i="9"/>
  <c r="H89" i="9"/>
  <c r="E89" i="9"/>
  <c r="F89" i="9" s="1"/>
  <c r="D89" i="9"/>
  <c r="C89" i="9"/>
  <c r="I88" i="9"/>
  <c r="K88" i="9" s="1"/>
  <c r="H88" i="9"/>
  <c r="F88" i="9"/>
  <c r="G88" i="9" s="1"/>
  <c r="E88" i="9"/>
  <c r="D88" i="9"/>
  <c r="C88" i="9"/>
  <c r="H87" i="9"/>
  <c r="F87" i="9"/>
  <c r="G87" i="9" s="1"/>
  <c r="I87" i="9" s="1"/>
  <c r="K87" i="9" s="1"/>
  <c r="E87" i="9"/>
  <c r="D87" i="9"/>
  <c r="C87" i="9"/>
  <c r="A86" i="9"/>
  <c r="H85" i="9"/>
  <c r="F85" i="9"/>
  <c r="I85" i="9" s="1"/>
  <c r="K85" i="9" s="1"/>
  <c r="D85" i="9"/>
  <c r="C85" i="9"/>
  <c r="E85" i="9" s="1"/>
  <c r="H84" i="9"/>
  <c r="D84" i="9"/>
  <c r="C84" i="9"/>
  <c r="E84" i="9" s="1"/>
  <c r="F84" i="9" s="1"/>
  <c r="H83" i="9"/>
  <c r="F83" i="9"/>
  <c r="I83" i="9" s="1"/>
  <c r="K83" i="9" s="1"/>
  <c r="D83" i="9"/>
  <c r="C83" i="9"/>
  <c r="E83" i="9" s="1"/>
  <c r="H82" i="9"/>
  <c r="D82" i="9"/>
  <c r="C82" i="9"/>
  <c r="E82" i="9" s="1"/>
  <c r="F82" i="9" s="1"/>
  <c r="H81" i="9"/>
  <c r="F81" i="9"/>
  <c r="G81" i="9" s="1"/>
  <c r="D81" i="9"/>
  <c r="C81" i="9"/>
  <c r="E81" i="9" s="1"/>
  <c r="A80" i="9"/>
  <c r="H79" i="9"/>
  <c r="D79" i="9"/>
  <c r="C79" i="9"/>
  <c r="E79" i="9" s="1"/>
  <c r="F79" i="9" s="1"/>
  <c r="H78" i="9"/>
  <c r="D78" i="9"/>
  <c r="C78" i="9"/>
  <c r="E78" i="9" s="1"/>
  <c r="F78" i="9" s="1"/>
  <c r="H77" i="9"/>
  <c r="D77" i="9"/>
  <c r="C77" i="9"/>
  <c r="E77" i="9" s="1"/>
  <c r="F77" i="9" s="1"/>
  <c r="H76" i="9"/>
  <c r="D76" i="9"/>
  <c r="C76" i="9"/>
  <c r="E76" i="9" s="1"/>
  <c r="F76" i="9" s="1"/>
  <c r="H75" i="9"/>
  <c r="D75" i="9"/>
  <c r="C75" i="9"/>
  <c r="E75" i="9" s="1"/>
  <c r="F75" i="9" s="1"/>
  <c r="G75" i="9" s="1"/>
  <c r="A74" i="9"/>
  <c r="H73" i="9"/>
  <c r="D73" i="9"/>
  <c r="E73" i="9" s="1"/>
  <c r="F73" i="9" s="1"/>
  <c r="C73" i="9"/>
  <c r="H72" i="9"/>
  <c r="E72" i="9"/>
  <c r="F72" i="9" s="1"/>
  <c r="G72" i="9" s="1"/>
  <c r="D72" i="9"/>
  <c r="C72" i="9"/>
  <c r="H71" i="9"/>
  <c r="I71" i="9" s="1"/>
  <c r="K71" i="9" s="1"/>
  <c r="E71" i="9"/>
  <c r="F71" i="9" s="1"/>
  <c r="G71" i="9" s="1"/>
  <c r="D71" i="9"/>
  <c r="C71" i="9"/>
  <c r="H70" i="9"/>
  <c r="D70" i="9"/>
  <c r="E70" i="9" s="1"/>
  <c r="F70" i="9" s="1"/>
  <c r="C70" i="9"/>
  <c r="H69" i="9"/>
  <c r="D69" i="9"/>
  <c r="E69" i="9" s="1"/>
  <c r="F69" i="9" s="1"/>
  <c r="G69" i="9" s="1"/>
  <c r="I69" i="9" s="1"/>
  <c r="K69" i="9" s="1"/>
  <c r="C69" i="9"/>
  <c r="A68" i="9"/>
  <c r="H67" i="9"/>
  <c r="E67" i="9"/>
  <c r="F67" i="9" s="1"/>
  <c r="D67" i="9"/>
  <c r="C67" i="9"/>
  <c r="I66" i="9"/>
  <c r="K66" i="9" s="1"/>
  <c r="H66" i="9"/>
  <c r="F66" i="9"/>
  <c r="G66" i="9" s="1"/>
  <c r="E66" i="9"/>
  <c r="D66" i="9"/>
  <c r="C66" i="9"/>
  <c r="H65" i="9"/>
  <c r="F65" i="9"/>
  <c r="G65" i="9" s="1"/>
  <c r="E65" i="9"/>
  <c r="D65" i="9"/>
  <c r="C65" i="9"/>
  <c r="H64" i="9"/>
  <c r="E64" i="9"/>
  <c r="F64" i="9" s="1"/>
  <c r="D64" i="9"/>
  <c r="C64" i="9"/>
  <c r="H63" i="9"/>
  <c r="E63" i="9"/>
  <c r="F63" i="9" s="1"/>
  <c r="G63" i="9" s="1"/>
  <c r="I63" i="9" s="1"/>
  <c r="K63" i="9" s="1"/>
  <c r="D63" i="9"/>
  <c r="C63" i="9"/>
  <c r="A62" i="9"/>
  <c r="H61" i="9"/>
  <c r="D61" i="9"/>
  <c r="C61" i="9"/>
  <c r="E61" i="9" s="1"/>
  <c r="F61" i="9" s="1"/>
  <c r="H60" i="9"/>
  <c r="F60" i="9"/>
  <c r="I60" i="9" s="1"/>
  <c r="K60" i="9" s="1"/>
  <c r="D60" i="9"/>
  <c r="C60" i="9"/>
  <c r="E60" i="9" s="1"/>
  <c r="H59" i="9"/>
  <c r="D59" i="9"/>
  <c r="C59" i="9"/>
  <c r="E59" i="9" s="1"/>
  <c r="F59" i="9" s="1"/>
  <c r="H58" i="9"/>
  <c r="F58" i="9"/>
  <c r="I58" i="9" s="1"/>
  <c r="K58" i="9" s="1"/>
  <c r="D58" i="9"/>
  <c r="C58" i="9"/>
  <c r="E58" i="9" s="1"/>
  <c r="H57" i="9"/>
  <c r="D57" i="9"/>
  <c r="C57" i="9"/>
  <c r="E57" i="9" s="1"/>
  <c r="F57" i="9" s="1"/>
  <c r="G57" i="9" s="1"/>
  <c r="A56" i="9"/>
  <c r="H55" i="9"/>
  <c r="D55" i="9"/>
  <c r="C55" i="9"/>
  <c r="H54" i="9"/>
  <c r="D54" i="9"/>
  <c r="C54" i="9"/>
  <c r="H53" i="9"/>
  <c r="D53" i="9"/>
  <c r="C53" i="9"/>
  <c r="H52" i="9"/>
  <c r="D52" i="9"/>
  <c r="C52" i="9"/>
  <c r="H51" i="9"/>
  <c r="D51" i="9"/>
  <c r="C51" i="9"/>
  <c r="A50" i="9"/>
  <c r="H49" i="9"/>
  <c r="I49" i="9" s="1"/>
  <c r="K49" i="9" s="1"/>
  <c r="E49" i="9"/>
  <c r="F49" i="9" s="1"/>
  <c r="G49" i="9" s="1"/>
  <c r="D49" i="9"/>
  <c r="C49" i="9"/>
  <c r="H48" i="9"/>
  <c r="D48" i="9"/>
  <c r="E48" i="9" s="1"/>
  <c r="F48" i="9" s="1"/>
  <c r="G48" i="9" s="1"/>
  <c r="I48" i="9" s="1"/>
  <c r="K48" i="9" s="1"/>
  <c r="C48" i="9"/>
  <c r="H47" i="9"/>
  <c r="D47" i="9"/>
  <c r="E47" i="9" s="1"/>
  <c r="F47" i="9" s="1"/>
  <c r="G47" i="9" s="1"/>
  <c r="I47" i="9" s="1"/>
  <c r="K47" i="9" s="1"/>
  <c r="C47" i="9"/>
  <c r="H46" i="9"/>
  <c r="I46" i="9" s="1"/>
  <c r="K46" i="9" s="1"/>
  <c r="E46" i="9"/>
  <c r="F46" i="9" s="1"/>
  <c r="G46" i="9" s="1"/>
  <c r="D46" i="9"/>
  <c r="C46" i="9"/>
  <c r="H45" i="9"/>
  <c r="I45" i="9" s="1"/>
  <c r="K45" i="9" s="1"/>
  <c r="E45" i="9"/>
  <c r="F45" i="9" s="1"/>
  <c r="G45" i="9" s="1"/>
  <c r="D45" i="9"/>
  <c r="C45" i="9"/>
  <c r="A44" i="9"/>
  <c r="H43" i="9"/>
  <c r="F43" i="9"/>
  <c r="G43" i="9" s="1"/>
  <c r="E43" i="9"/>
  <c r="D43" i="9"/>
  <c r="C43" i="9"/>
  <c r="H42" i="9"/>
  <c r="E42" i="9"/>
  <c r="F42" i="9" s="1"/>
  <c r="D42" i="9"/>
  <c r="C42" i="9"/>
  <c r="H41" i="9"/>
  <c r="E41" i="9"/>
  <c r="F41" i="9" s="1"/>
  <c r="D41" i="9"/>
  <c r="C41" i="9"/>
  <c r="I40" i="9"/>
  <c r="K40" i="9" s="1"/>
  <c r="H40" i="9"/>
  <c r="F40" i="9"/>
  <c r="G40" i="9" s="1"/>
  <c r="E40" i="9"/>
  <c r="D40" i="9"/>
  <c r="C40" i="9"/>
  <c r="H39" i="9"/>
  <c r="F39" i="9"/>
  <c r="G39" i="9" s="1"/>
  <c r="I39" i="9" s="1"/>
  <c r="K39" i="9" s="1"/>
  <c r="E39" i="9"/>
  <c r="D39" i="9"/>
  <c r="C39" i="9"/>
  <c r="A38" i="9"/>
  <c r="H37" i="9"/>
  <c r="F37" i="9"/>
  <c r="G37" i="9" s="1"/>
  <c r="D37" i="9"/>
  <c r="C37" i="9"/>
  <c r="E37" i="9" s="1"/>
  <c r="H36" i="9"/>
  <c r="D36" i="9"/>
  <c r="C36" i="9"/>
  <c r="E36" i="9" s="1"/>
  <c r="F36" i="9" s="1"/>
  <c r="G36" i="9" s="1"/>
  <c r="I36" i="9" s="1"/>
  <c r="K36" i="9" s="1"/>
  <c r="H35" i="9"/>
  <c r="F35" i="9"/>
  <c r="G35" i="9" s="1"/>
  <c r="I35" i="9" s="1"/>
  <c r="K35" i="9" s="1"/>
  <c r="D35" i="9"/>
  <c r="C35" i="9"/>
  <c r="E35" i="9" s="1"/>
  <c r="H34" i="9"/>
  <c r="D34" i="9"/>
  <c r="C34" i="9"/>
  <c r="E34" i="9" s="1"/>
  <c r="F34" i="9" s="1"/>
  <c r="G34" i="9" s="1"/>
  <c r="I34" i="9" s="1"/>
  <c r="K34" i="9" s="1"/>
  <c r="H33" i="9"/>
  <c r="F33" i="9"/>
  <c r="G33" i="9" s="1"/>
  <c r="I33" i="9" s="1"/>
  <c r="K33" i="9" s="1"/>
  <c r="D33" i="9"/>
  <c r="C33" i="9"/>
  <c r="E33" i="9" s="1"/>
  <c r="A32" i="9"/>
  <c r="H31" i="9"/>
  <c r="D31" i="9"/>
  <c r="C31" i="9"/>
  <c r="E31" i="9" s="1"/>
  <c r="F31" i="9" s="1"/>
  <c r="H30" i="9"/>
  <c r="D30" i="9"/>
  <c r="C30" i="9"/>
  <c r="E30" i="9" s="1"/>
  <c r="F30" i="9" s="1"/>
  <c r="H29" i="9"/>
  <c r="D29" i="9"/>
  <c r="C29" i="9"/>
  <c r="E29" i="9" s="1"/>
  <c r="F29" i="9" s="1"/>
  <c r="H28" i="9"/>
  <c r="D28" i="9"/>
  <c r="C28" i="9"/>
  <c r="E28" i="9" s="1"/>
  <c r="F28" i="9" s="1"/>
  <c r="H27" i="9"/>
  <c r="D27" i="9"/>
  <c r="C27" i="9"/>
  <c r="E27" i="9" s="1"/>
  <c r="F27" i="9" s="1"/>
  <c r="G27" i="9" s="1"/>
  <c r="A26" i="9"/>
  <c r="H25" i="9"/>
  <c r="D25" i="9"/>
  <c r="E25" i="9" s="1"/>
  <c r="F25" i="9" s="1"/>
  <c r="C25" i="9"/>
  <c r="H24" i="9"/>
  <c r="E24" i="9"/>
  <c r="F24" i="9" s="1"/>
  <c r="G24" i="9" s="1"/>
  <c r="D24" i="9"/>
  <c r="C24" i="9"/>
  <c r="H23" i="9"/>
  <c r="I23" i="9" s="1"/>
  <c r="K23" i="9" s="1"/>
  <c r="E23" i="9"/>
  <c r="F23" i="9" s="1"/>
  <c r="G23" i="9" s="1"/>
  <c r="D23" i="9"/>
  <c r="C23" i="9"/>
  <c r="H22" i="9"/>
  <c r="D22" i="9"/>
  <c r="E22" i="9" s="1"/>
  <c r="F22" i="9" s="1"/>
  <c r="C22" i="9"/>
  <c r="H21" i="9"/>
  <c r="D21" i="9"/>
  <c r="E21" i="9" s="1"/>
  <c r="F21" i="9" s="1"/>
  <c r="G21" i="9" s="1"/>
  <c r="I21" i="9" s="1"/>
  <c r="K21" i="9" s="1"/>
  <c r="C21" i="9"/>
  <c r="A20" i="9"/>
  <c r="H19" i="9"/>
  <c r="E19" i="9"/>
  <c r="F19" i="9" s="1"/>
  <c r="D19" i="9"/>
  <c r="C19" i="9"/>
  <c r="I18" i="9"/>
  <c r="K18" i="9" s="1"/>
  <c r="H18" i="9"/>
  <c r="F18" i="9"/>
  <c r="G18" i="9" s="1"/>
  <c r="E18" i="9"/>
  <c r="D18" i="9"/>
  <c r="C18" i="9"/>
  <c r="H17" i="9"/>
  <c r="F17" i="9"/>
  <c r="G17" i="9" s="1"/>
  <c r="E17" i="9"/>
  <c r="D17" i="9"/>
  <c r="C17" i="9"/>
  <c r="H16" i="9"/>
  <c r="E16" i="9"/>
  <c r="F16" i="9" s="1"/>
  <c r="D16" i="9"/>
  <c r="C16" i="9"/>
  <c r="H15" i="9"/>
  <c r="E15" i="9"/>
  <c r="F15" i="9" s="1"/>
  <c r="G15" i="9" s="1"/>
  <c r="I15" i="9" s="1"/>
  <c r="K15" i="9" s="1"/>
  <c r="D15" i="9"/>
  <c r="C15" i="9"/>
  <c r="A14" i="9"/>
  <c r="H13" i="9"/>
  <c r="D13" i="9"/>
  <c r="C13" i="9"/>
  <c r="E13" i="9" s="1"/>
  <c r="F13" i="9" s="1"/>
  <c r="H12" i="9"/>
  <c r="F12" i="9"/>
  <c r="I12" i="9" s="1"/>
  <c r="K12" i="9" s="1"/>
  <c r="D12" i="9"/>
  <c r="C12" i="9"/>
  <c r="E12" i="9" s="1"/>
  <c r="H11" i="9"/>
  <c r="D11" i="9"/>
  <c r="C11" i="9"/>
  <c r="E11" i="9" s="1"/>
  <c r="F11" i="9" s="1"/>
  <c r="H10" i="9"/>
  <c r="F10" i="9"/>
  <c r="I10" i="9" s="1"/>
  <c r="K10" i="9" s="1"/>
  <c r="D10" i="9"/>
  <c r="C10" i="9"/>
  <c r="E10" i="9" s="1"/>
  <c r="H9" i="9"/>
  <c r="D9" i="9"/>
  <c r="C9" i="9"/>
  <c r="E9" i="9" s="1"/>
  <c r="F9" i="9" s="1"/>
  <c r="G9" i="9" s="1"/>
  <c r="I9" i="9" s="1"/>
  <c r="K9" i="9" s="1"/>
  <c r="A8" i="9"/>
  <c r="H7" i="9"/>
  <c r="D7" i="9"/>
  <c r="C7" i="9"/>
  <c r="H6" i="9"/>
  <c r="D6" i="9"/>
  <c r="C6" i="9"/>
  <c r="H5" i="9"/>
  <c r="D5" i="9"/>
  <c r="C5" i="9"/>
  <c r="H4" i="9"/>
  <c r="D4" i="9"/>
  <c r="C4" i="9"/>
  <c r="E4" i="9" s="1"/>
  <c r="F4" i="9" s="1"/>
  <c r="H3" i="9"/>
  <c r="D3" i="9"/>
  <c r="C3" i="9"/>
  <c r="E3" i="9" s="1"/>
  <c r="F3" i="9" s="1"/>
  <c r="G3" i="9" s="1"/>
  <c r="I3" i="9" s="1"/>
  <c r="K3" i="9" s="1"/>
  <c r="A2" i="9"/>
  <c r="C1" i="8"/>
  <c r="C1" i="6"/>
  <c r="C1" i="10"/>
  <c r="C1" i="7"/>
  <c r="G16" i="9" l="1"/>
  <c r="I16" i="9"/>
  <c r="K16" i="9" s="1"/>
  <c r="G73" i="9"/>
  <c r="I73" i="9"/>
  <c r="K73" i="9" s="1"/>
  <c r="G95" i="9"/>
  <c r="I95" i="9"/>
  <c r="K95" i="9" s="1"/>
  <c r="I108" i="9"/>
  <c r="K108" i="9" s="1"/>
  <c r="G108" i="9"/>
  <c r="G115" i="9"/>
  <c r="I115" i="9"/>
  <c r="K115" i="9" s="1"/>
  <c r="G144" i="9"/>
  <c r="I144" i="9"/>
  <c r="K144" i="9" s="1"/>
  <c r="G25" i="9"/>
  <c r="I25" i="9"/>
  <c r="K25" i="9" s="1"/>
  <c r="G70" i="9"/>
  <c r="I70" i="9"/>
  <c r="K70" i="9" s="1"/>
  <c r="I13" i="9"/>
  <c r="K13" i="9" s="1"/>
  <c r="G13" i="9"/>
  <c r="G22" i="9"/>
  <c r="I22" i="9"/>
  <c r="K22" i="9" s="1"/>
  <c r="I59" i="9"/>
  <c r="K59" i="9" s="1"/>
  <c r="G59" i="9"/>
  <c r="G67" i="9"/>
  <c r="I67" i="9"/>
  <c r="K67" i="9" s="1"/>
  <c r="I84" i="9"/>
  <c r="K84" i="9" s="1"/>
  <c r="G84" i="9"/>
  <c r="G112" i="9"/>
  <c r="I112" i="9"/>
  <c r="K112" i="9" s="1"/>
  <c r="G41" i="9"/>
  <c r="I41" i="9"/>
  <c r="K41" i="9" s="1"/>
  <c r="G42" i="9"/>
  <c r="I42" i="9"/>
  <c r="K42" i="9" s="1"/>
  <c r="I106" i="9"/>
  <c r="K106" i="9" s="1"/>
  <c r="G106" i="9"/>
  <c r="G114" i="9"/>
  <c r="I114" i="9"/>
  <c r="K114" i="9" s="1"/>
  <c r="G138" i="9"/>
  <c r="I138" i="9"/>
  <c r="K138" i="9" s="1"/>
  <c r="I61" i="9"/>
  <c r="K61" i="9" s="1"/>
  <c r="G61" i="9"/>
  <c r="I4" i="9"/>
  <c r="K4" i="9" s="1"/>
  <c r="G4" i="9"/>
  <c r="I11" i="9"/>
  <c r="K11" i="9" s="1"/>
  <c r="G11" i="9"/>
  <c r="G19" i="9"/>
  <c r="I19" i="9"/>
  <c r="K19" i="9" s="1"/>
  <c r="G64" i="9"/>
  <c r="I64" i="9"/>
  <c r="K64" i="9" s="1"/>
  <c r="I82" i="9"/>
  <c r="K82" i="9" s="1"/>
  <c r="G82" i="9"/>
  <c r="G89" i="9"/>
  <c r="I89" i="9"/>
  <c r="K89" i="9" s="1"/>
  <c r="G90" i="9"/>
  <c r="I90" i="9"/>
  <c r="K90" i="9" s="1"/>
  <c r="G96" i="9"/>
  <c r="I96" i="9"/>
  <c r="K96" i="9" s="1"/>
  <c r="I100" i="9"/>
  <c r="K100" i="9" s="1"/>
  <c r="G100" i="9"/>
  <c r="I160" i="9"/>
  <c r="K160" i="9" s="1"/>
  <c r="G160" i="9"/>
  <c r="G202" i="9"/>
  <c r="I202" i="9"/>
  <c r="K202" i="9" s="1"/>
  <c r="I232" i="9"/>
  <c r="K232" i="9" s="1"/>
  <c r="G232" i="9"/>
  <c r="I29" i="9"/>
  <c r="K29" i="9" s="1"/>
  <c r="I31" i="9"/>
  <c r="K31" i="9" s="1"/>
  <c r="G60" i="9"/>
  <c r="I77" i="9"/>
  <c r="K77" i="9" s="1"/>
  <c r="I79" i="9"/>
  <c r="K79" i="9" s="1"/>
  <c r="G83" i="9"/>
  <c r="G85" i="9"/>
  <c r="I102" i="9"/>
  <c r="K102" i="9" s="1"/>
  <c r="G102" i="9"/>
  <c r="G150" i="9"/>
  <c r="I163" i="9"/>
  <c r="K163" i="9" s="1"/>
  <c r="G163" i="9"/>
  <c r="G196" i="9"/>
  <c r="I196" i="9"/>
  <c r="K196" i="9" s="1"/>
  <c r="G198" i="9"/>
  <c r="I198" i="9"/>
  <c r="K198" i="9" s="1"/>
  <c r="I17" i="9"/>
  <c r="K17" i="9" s="1"/>
  <c r="I24" i="9"/>
  <c r="K24" i="9" s="1"/>
  <c r="I37" i="9"/>
  <c r="K37" i="9" s="1"/>
  <c r="I43" i="9"/>
  <c r="K43" i="9" s="1"/>
  <c r="I65" i="9"/>
  <c r="K65" i="9" s="1"/>
  <c r="I72" i="9"/>
  <c r="K72" i="9" s="1"/>
  <c r="I81" i="9"/>
  <c r="K81" i="9" s="1"/>
  <c r="I91" i="9"/>
  <c r="K91" i="9" s="1"/>
  <c r="I94" i="9"/>
  <c r="K94" i="9" s="1"/>
  <c r="G107" i="9"/>
  <c r="G109" i="9"/>
  <c r="I111" i="9"/>
  <c r="K111" i="9" s="1"/>
  <c r="E118" i="9"/>
  <c r="F118" i="9" s="1"/>
  <c r="G121" i="9"/>
  <c r="I125" i="9"/>
  <c r="K125" i="9" s="1"/>
  <c r="G130" i="9"/>
  <c r="G131" i="9"/>
  <c r="G132" i="9"/>
  <c r="G133" i="9"/>
  <c r="I142" i="9"/>
  <c r="K142" i="9" s="1"/>
  <c r="G145" i="9"/>
  <c r="E149" i="9"/>
  <c r="F149" i="9" s="1"/>
  <c r="I155" i="9"/>
  <c r="K155" i="9" s="1"/>
  <c r="G157" i="9"/>
  <c r="I157" i="9"/>
  <c r="K157" i="9" s="1"/>
  <c r="I162" i="9"/>
  <c r="K162" i="9" s="1"/>
  <c r="G162" i="9"/>
  <c r="I217" i="9"/>
  <c r="K217" i="9" s="1"/>
  <c r="G217" i="9"/>
  <c r="G223" i="9"/>
  <c r="I223" i="9"/>
  <c r="K223" i="9" s="1"/>
  <c r="G229" i="9"/>
  <c r="I229" i="9"/>
  <c r="K229" i="9" s="1"/>
  <c r="I234" i="9"/>
  <c r="K234" i="9" s="1"/>
  <c r="G234" i="9"/>
  <c r="I27" i="9"/>
  <c r="K27" i="9" s="1"/>
  <c r="I57" i="9"/>
  <c r="K57" i="9" s="1"/>
  <c r="I75" i="9"/>
  <c r="K75" i="9" s="1"/>
  <c r="I123" i="9"/>
  <c r="K123" i="9" s="1"/>
  <c r="G181" i="9"/>
  <c r="I181" i="9"/>
  <c r="K181" i="9" s="1"/>
  <c r="I187" i="9"/>
  <c r="K187" i="9" s="1"/>
  <c r="G187" i="9"/>
  <c r="G10" i="9"/>
  <c r="G12" i="9"/>
  <c r="I28" i="9"/>
  <c r="K28" i="9" s="1"/>
  <c r="I30" i="9"/>
  <c r="K30" i="9" s="1"/>
  <c r="G58" i="9"/>
  <c r="I76" i="9"/>
  <c r="K76" i="9" s="1"/>
  <c r="I78" i="9"/>
  <c r="K78" i="9" s="1"/>
  <c r="I117" i="9"/>
  <c r="K117" i="9" s="1"/>
  <c r="G119" i="9"/>
  <c r="I141" i="9"/>
  <c r="K141" i="9" s="1"/>
  <c r="I169" i="9"/>
  <c r="K169" i="9" s="1"/>
  <c r="G169" i="9"/>
  <c r="G174" i="9"/>
  <c r="I174" i="9"/>
  <c r="K174" i="9" s="1"/>
  <c r="G197" i="9"/>
  <c r="I197" i="9"/>
  <c r="K197" i="9" s="1"/>
  <c r="G226" i="9"/>
  <c r="I226" i="9"/>
  <c r="K226" i="9" s="1"/>
  <c r="I235" i="9"/>
  <c r="K235" i="9" s="1"/>
  <c r="G235" i="9"/>
  <c r="E5" i="9"/>
  <c r="F5" i="9" s="1"/>
  <c r="E6" i="9"/>
  <c r="F6" i="9" s="1"/>
  <c r="E7" i="9"/>
  <c r="F7" i="9" s="1"/>
  <c r="G28" i="9"/>
  <c r="G29" i="9"/>
  <c r="G30" i="9"/>
  <c r="G31" i="9"/>
  <c r="E51" i="9"/>
  <c r="F51" i="9" s="1"/>
  <c r="G51" i="9" s="1"/>
  <c r="I51" i="9" s="1"/>
  <c r="K51" i="9" s="1"/>
  <c r="E52" i="9"/>
  <c r="F52" i="9" s="1"/>
  <c r="E53" i="9"/>
  <c r="F53" i="9" s="1"/>
  <c r="E54" i="9"/>
  <c r="F54" i="9" s="1"/>
  <c r="E55" i="9"/>
  <c r="F55" i="9" s="1"/>
  <c r="G76" i="9"/>
  <c r="G77" i="9"/>
  <c r="G78" i="9"/>
  <c r="G79" i="9"/>
  <c r="I113" i="9"/>
  <c r="K113" i="9" s="1"/>
  <c r="E120" i="9"/>
  <c r="F120" i="9" s="1"/>
  <c r="G139" i="9"/>
  <c r="I139" i="9"/>
  <c r="K139" i="9" s="1"/>
  <c r="I147" i="9"/>
  <c r="K147" i="9" s="1"/>
  <c r="E151" i="9"/>
  <c r="F151" i="9" s="1"/>
  <c r="I156" i="9"/>
  <c r="K156" i="9" s="1"/>
  <c r="I161" i="9"/>
  <c r="K161" i="9" s="1"/>
  <c r="G161" i="9"/>
  <c r="I166" i="9"/>
  <c r="K166" i="9" s="1"/>
  <c r="G166" i="9"/>
  <c r="I167" i="9"/>
  <c r="K167" i="9" s="1"/>
  <c r="G167" i="9"/>
  <c r="I168" i="9"/>
  <c r="K168" i="9" s="1"/>
  <c r="G168" i="9"/>
  <c r="E178" i="9"/>
  <c r="F178" i="9" s="1"/>
  <c r="I184" i="9"/>
  <c r="K184" i="9" s="1"/>
  <c r="G184" i="9"/>
  <c r="E203" i="9"/>
  <c r="F203" i="9" s="1"/>
  <c r="I214" i="9"/>
  <c r="K214" i="9" s="1"/>
  <c r="G214" i="9"/>
  <c r="I216" i="9"/>
  <c r="K216" i="9" s="1"/>
  <c r="G216" i="9"/>
  <c r="I233" i="9"/>
  <c r="K233" i="9" s="1"/>
  <c r="G233" i="9"/>
  <c r="I99" i="9"/>
  <c r="K99" i="9" s="1"/>
  <c r="G175" i="9"/>
  <c r="I175" i="9"/>
  <c r="K175" i="9" s="1"/>
  <c r="G180" i="9"/>
  <c r="I180" i="9"/>
  <c r="K180" i="9" s="1"/>
  <c r="I186" i="9"/>
  <c r="K186" i="9" s="1"/>
  <c r="G186" i="9"/>
  <c r="I193" i="9"/>
  <c r="K193" i="9" s="1"/>
  <c r="G193" i="9"/>
  <c r="I215" i="9"/>
  <c r="K215" i="9" s="1"/>
  <c r="G215" i="9"/>
  <c r="G220" i="9"/>
  <c r="I220" i="9"/>
  <c r="K220" i="9" s="1"/>
  <c r="I225" i="9"/>
  <c r="K225" i="9" s="1"/>
  <c r="G228" i="9"/>
  <c r="I228" i="9"/>
  <c r="K228" i="9" s="1"/>
  <c r="E124" i="9"/>
  <c r="F124" i="9" s="1"/>
  <c r="E126" i="9"/>
  <c r="F126" i="9" s="1"/>
  <c r="I185" i="9"/>
  <c r="K185" i="9" s="1"/>
  <c r="G185" i="9"/>
  <c r="I191" i="9"/>
  <c r="K191" i="9" s="1"/>
  <c r="G191" i="9"/>
  <c r="E204" i="9"/>
  <c r="F204" i="9" s="1"/>
  <c r="I177" i="9"/>
  <c r="K177" i="9" s="1"/>
  <c r="E179" i="9"/>
  <c r="F179" i="9" s="1"/>
  <c r="I190" i="9"/>
  <c r="K190" i="9" s="1"/>
  <c r="G190" i="9"/>
  <c r="I192" i="9"/>
  <c r="K192" i="9" s="1"/>
  <c r="G192" i="9"/>
  <c r="E201" i="9"/>
  <c r="F201" i="9" s="1"/>
  <c r="G201" i="9" s="1"/>
  <c r="I201" i="9" s="1"/>
  <c r="K201" i="9" s="1"/>
  <c r="E205" i="9"/>
  <c r="F205" i="9" s="1"/>
  <c r="I213" i="9"/>
  <c r="K213" i="9" s="1"/>
  <c r="G227" i="9"/>
  <c r="I227" i="9"/>
  <c r="K227" i="9" s="1"/>
  <c r="G178" i="9" l="1"/>
  <c r="I178" i="9"/>
  <c r="K178" i="9" s="1"/>
  <c r="G179" i="9"/>
  <c r="I179" i="9"/>
  <c r="K179" i="9" s="1"/>
  <c r="I54" i="9"/>
  <c r="K54" i="9" s="1"/>
  <c r="G54" i="9"/>
  <c r="I7" i="9"/>
  <c r="K7" i="9" s="1"/>
  <c r="G7" i="9"/>
  <c r="I151" i="9"/>
  <c r="K151" i="9" s="1"/>
  <c r="G151" i="9"/>
  <c r="G120" i="9"/>
  <c r="I120" i="9"/>
  <c r="K120" i="9" s="1"/>
  <c r="I53" i="9"/>
  <c r="K53" i="9" s="1"/>
  <c r="G53" i="9"/>
  <c r="I6" i="9"/>
  <c r="K6" i="9" s="1"/>
  <c r="G6" i="9"/>
  <c r="G118" i="9"/>
  <c r="I118" i="9"/>
  <c r="K118" i="9" s="1"/>
  <c r="I126" i="9"/>
  <c r="K126" i="9" s="1"/>
  <c r="G126" i="9"/>
  <c r="G203" i="9"/>
  <c r="I203" i="9"/>
  <c r="K203" i="9" s="1"/>
  <c r="I55" i="9"/>
  <c r="K55" i="9" s="1"/>
  <c r="G55" i="9"/>
  <c r="I124" i="9"/>
  <c r="K124" i="9" s="1"/>
  <c r="G124" i="9"/>
  <c r="I149" i="9"/>
  <c r="K149" i="9" s="1"/>
  <c r="G149" i="9"/>
  <c r="G205" i="9"/>
  <c r="I205" i="9"/>
  <c r="K205" i="9" s="1"/>
  <c r="G204" i="9"/>
  <c r="I204" i="9"/>
  <c r="K204" i="9" s="1"/>
  <c r="I52" i="9"/>
  <c r="K52" i="9" s="1"/>
  <c r="G52" i="9"/>
  <c r="I5" i="9"/>
  <c r="K5" i="9" s="1"/>
  <c r="G5" i="9"/>
</calcChain>
</file>

<file path=xl/comments1.xml><?xml version="1.0" encoding="utf-8"?>
<comments xmlns="http://schemas.openxmlformats.org/spreadsheetml/2006/main">
  <authors>
    <author/>
  </authors>
  <commentList>
    <comment ref="B4" authorId="0" shapeId="0">
      <text>
        <r>
          <rPr>
            <sz val="10"/>
            <color rgb="FF000000"/>
            <rFont val="Arial"/>
          </rPr>
          <t>Postojanje bocnih rupa na solji za sagorevanje peleta</t>
        </r>
      </text>
    </comment>
    <comment ref="B5" authorId="0" shapeId="0">
      <text>
        <r>
          <rPr>
            <sz val="10"/>
            <color rgb="FF000000"/>
            <rFont val="Arial"/>
          </rPr>
          <t>Meri se kada je kotao ugasen. Pritisnuti taster SET pa zatim drzati pritisnutu ikonu za podesavanje temp kotla nekih 10-ak sek. Cuce se kratak pisak i puz ce poceti da dozira pelet. Iskljucuje se tako sto se na pocetnoj strani pritisne dugme za paljenje-gasenje kotla.</t>
        </r>
      </text>
    </comment>
    <comment ref="B7" authorId="0" shapeId="0">
      <text>
        <r>
          <rPr>
            <sz val="10"/>
            <color rgb="FF000000"/>
            <rFont val="Arial"/>
          </rPr>
          <t>Izabrati jedan od ponudjenih odgovora iz padajuce liste</t>
        </r>
      </text>
    </comment>
    <comment ref="B9" authorId="0" shapeId="0">
      <text>
        <r>
          <rPr>
            <sz val="10"/>
            <color rgb="FF000000"/>
            <rFont val="Arial"/>
          </rPr>
          <t>Maksimalno vreme paljenja u min</t>
        </r>
      </text>
    </comment>
    <comment ref="B10" authorId="0" shapeId="0">
      <text>
        <r>
          <rPr>
            <sz val="10"/>
            <color rgb="FF000000"/>
            <rFont val="Arial"/>
          </rPr>
          <t>Trajanje stabilizacije plamena u min</t>
        </r>
      </text>
    </comment>
    <comment ref="B11" authorId="0" shapeId="0">
      <text>
        <r>
          <rPr>
            <sz val="10"/>
            <color rgb="FF000000"/>
            <rFont val="Arial"/>
          </rPr>
          <t>Razmak izmedju čišćenja produvavanjem u min</t>
        </r>
      </text>
    </comment>
    <comment ref="B12" authorId="0" shapeId="0">
      <text>
        <r>
          <rPr>
            <sz val="10"/>
            <color rgb="FF000000"/>
            <rFont val="Arial"/>
          </rPr>
          <t>Trajanje čišćenja produvavanjem u sekundama</t>
        </r>
      </text>
    </comment>
    <comment ref="B13" authorId="0" shapeId="0">
      <text>
        <r>
          <rPr>
            <sz val="10"/>
            <color rgb="FF000000"/>
            <rFont val="Arial"/>
          </rPr>
          <t xml:space="preserve">Kašnjenje alarma u sekundama
</t>
        </r>
      </text>
    </comment>
    <comment ref="B14" authorId="0" shapeId="0">
      <text>
        <r>
          <rPr>
            <sz val="10"/>
            <color rgb="FF000000"/>
            <rFont val="Arial"/>
          </rPr>
          <t>Maksimalna temperatura dimnih gasova. U slučaju dostizanja ove temperature dimnih gasova kotao ide u modulaciju.(max performance)</t>
        </r>
      </text>
    </comment>
    <comment ref="B15" authorId="0" shapeId="0">
      <text>
        <r>
          <rPr>
            <sz val="10"/>
            <color rgb="FF000000"/>
            <rFont val="Arial"/>
          </rPr>
          <t xml:space="preserve">Razlika između temperature vode i dimnih gasova pri kojoj se konstatuje nepostojanje plamena ili alarm nema peleta.
Tdim.gas&lt;=Tvode+delta
</t>
        </r>
      </text>
    </comment>
    <comment ref="B16" authorId="0" shapeId="0">
      <text>
        <r>
          <rPr>
            <sz val="10"/>
            <color rgb="FF000000"/>
            <rFont val="Arial"/>
          </rPr>
          <t>Razlika između temperature dimnih gasova i vode pri kojoj se konstatuje postojanje plamena u fazi raspaljivanja goriva.
Tdim.gas&gt;=Tvode+delta</t>
        </r>
      </text>
    </comment>
    <comment ref="B17" authorId="0" shapeId="0">
      <text>
        <r>
          <rPr>
            <sz val="10"/>
            <color rgb="FF000000"/>
            <rFont val="Arial"/>
          </rPr>
          <t xml:space="preserve">U fazi rada grejača koliko se sekundi konstantno dozira pelet. Preporuka je da se u ovoj fazi udozira peleta da se njime prekrije grejač.
</t>
        </r>
      </text>
    </comment>
    <comment ref="B18" authorId="0" shapeId="0">
      <text>
        <r>
          <rPr>
            <sz val="10"/>
            <color rgb="FF000000"/>
            <rFont val="Arial"/>
          </rPr>
          <t>Temperatura vode pri kojoj se startuje program protiv smrzavanja vode</t>
        </r>
      </text>
    </comment>
    <comment ref="B19" authorId="0" shapeId="0">
      <text>
        <r>
          <rPr>
            <sz val="10"/>
            <color rgb="FF000000"/>
            <rFont val="Arial"/>
          </rPr>
          <t xml:space="preserve">Temperatura vode pri kojoj se startuje pumpa (pumpa prestaje sa radom 5 stepeni manje). Ovaj parametar ujedno određuje i minimalnu temperaturu vode koja se može zadati. </t>
        </r>
      </text>
    </comment>
    <comment ref="B20" authorId="0" shapeId="0">
      <text>
        <r>
          <rPr>
            <sz val="10"/>
            <color rgb="FF000000"/>
            <rFont val="Arial"/>
          </rPr>
          <t>Vreme izmedju dva izvlačenja pepela. (opciono kod nekih kotlova)</t>
        </r>
      </text>
    </comment>
    <comment ref="B21" authorId="0" shapeId="0">
      <text>
        <r>
          <rPr>
            <sz val="10"/>
            <color rgb="FF000000"/>
            <rFont val="Arial"/>
          </rPr>
          <t>Vreme izvlačenja pepela</t>
        </r>
      </text>
    </comment>
    <comment ref="B22" authorId="0" shapeId="0">
      <text>
        <r>
          <rPr>
            <sz val="10"/>
            <color rgb="FF000000"/>
            <rFont val="Arial"/>
          </rPr>
          <t>Vreme kašnjenja alarma kada temperature vode u kotlu bude iznad maksimalne dozovljene</t>
        </r>
      </text>
    </comment>
    <comment ref="B23" authorId="0" shapeId="0">
      <text>
        <r>
          <rPr>
            <sz val="10"/>
            <color rgb="FF000000"/>
            <rFont val="Arial"/>
          </rPr>
          <t>0=bez kontrole broja obrtaja ventilatora
1=merenje broja obrtaja ventilatora pomožu Enkodera
2=kontrola ventilatora pomoću merenja potpritiska (HUBA)</t>
        </r>
      </text>
    </comment>
    <comment ref="B24" authorId="0" shapeId="0">
      <text>
        <r>
          <rPr>
            <sz val="10"/>
            <color rgb="FF000000"/>
            <rFont val="Arial"/>
          </rPr>
          <t>Koliko ima sati do servisa (broji samo kada je kotao u stanju ON)</t>
        </r>
      </text>
    </comment>
    <comment ref="B25" authorId="0" shapeId="0">
      <text>
        <r>
          <rPr>
            <sz val="10"/>
            <color rgb="FF000000"/>
            <rFont val="Arial"/>
          </rPr>
          <t>Minimalno vreme gašenja, kada kotao ode u fazu gašenja zaustavlja se doziranje peletima i ventilator ide na maksimalne obrtaje sve dok temperatura dimnih gasova ne padne na vrednost određenu parametrom PG07, ukoliko se taj uslov ispuni pre isteka ovog vremena ventilator će nastaviti sa max obrtajima sve dok ne istekne ovo vreme da bi osigurali da sav pelet iz solje izgori.</t>
        </r>
      </text>
    </comment>
    <comment ref="B26" authorId="0" shapeId="0">
      <text>
        <r>
          <rPr>
            <sz val="10"/>
            <color rgb="FF000000"/>
            <rFont val="Arial"/>
          </rPr>
          <t>Vreme rada predgrevanja grejača bez doziranja, pre faze raspaljivanja goriva</t>
        </r>
      </text>
    </comment>
    <comment ref="B27" authorId="0" shapeId="0">
      <text>
        <r>
          <rPr>
            <sz val="10"/>
            <color rgb="FF000000"/>
            <rFont val="Arial"/>
          </rPr>
          <t>Broj ciklusa doziranja (rad+pauza) pre promene snage</t>
        </r>
      </text>
    </comment>
    <comment ref="B28" authorId="0" shapeId="0">
      <text>
        <r>
          <rPr>
            <sz val="10"/>
            <color rgb="FF000000"/>
            <rFont val="Arial"/>
          </rPr>
          <t>Vreme rada puža u fazi raspaljivanja goriva</t>
        </r>
      </text>
    </comment>
    <comment ref="B29" authorId="0" shapeId="0">
      <text>
        <r>
          <rPr>
            <sz val="10"/>
            <color rgb="FF000000"/>
            <rFont val="Arial"/>
          </rPr>
          <t>Vreme pauze puža u fazi raspaljivanja goriva</t>
        </r>
      </text>
    </comment>
    <comment ref="B30" authorId="0" shapeId="0">
      <text>
        <r>
          <rPr>
            <sz val="10"/>
            <color rgb="FF000000"/>
            <rFont val="Arial"/>
          </rPr>
          <t>Vreme rada puža u fazi stabilizacije plamena</t>
        </r>
      </text>
    </comment>
    <comment ref="B31" authorId="0" shapeId="0">
      <text>
        <r>
          <rPr>
            <sz val="10"/>
            <color rgb="FF000000"/>
            <rFont val="Arial"/>
          </rPr>
          <t>Vreme pauze puža u fazi stabilizacije plamena</t>
        </r>
      </text>
    </comment>
    <comment ref="B32" authorId="0" shapeId="0">
      <text>
        <r>
          <rPr>
            <sz val="10"/>
            <color rgb="FF000000"/>
            <rFont val="Arial"/>
          </rPr>
          <t>Vreme rada puža u fazi čišćenja produvavanjem</t>
        </r>
      </text>
    </comment>
    <comment ref="B33" authorId="0" shapeId="0">
      <text>
        <r>
          <rPr>
            <sz val="10"/>
            <color rgb="FF000000"/>
            <rFont val="Arial"/>
          </rPr>
          <t>Vreme pauze puža u fazi čišćenja produvavanjem</t>
        </r>
      </text>
    </comment>
    <comment ref="B34" authorId="0" shapeId="0">
      <text>
        <r>
          <rPr>
            <sz val="10"/>
            <color rgb="FF000000"/>
            <rFont val="Arial"/>
          </rPr>
          <t>Vreme rada puža pri snazi 1</t>
        </r>
      </text>
    </comment>
    <comment ref="B35" authorId="0" shapeId="0">
      <text>
        <r>
          <rPr>
            <sz val="10"/>
            <color rgb="FF000000"/>
            <rFont val="Arial"/>
          </rPr>
          <t>Vreme pauze puža pri snazi 1</t>
        </r>
      </text>
    </comment>
    <comment ref="B36" authorId="0" shapeId="0">
      <text>
        <r>
          <rPr>
            <sz val="10"/>
            <color rgb="FF000000"/>
            <rFont val="Arial"/>
          </rPr>
          <t>Vreme rada puža pri snazi 2</t>
        </r>
      </text>
    </comment>
    <comment ref="B37" authorId="0" shapeId="0">
      <text>
        <r>
          <rPr>
            <sz val="10"/>
            <color rgb="FF000000"/>
            <rFont val="Arial"/>
          </rPr>
          <t>Vreme pauze puža pri snazi 2</t>
        </r>
      </text>
    </comment>
    <comment ref="B38" authorId="0" shapeId="0">
      <text>
        <r>
          <rPr>
            <sz val="10"/>
            <color rgb="FF000000"/>
            <rFont val="Arial"/>
          </rPr>
          <t>Vreme rada puža pri snazi 3</t>
        </r>
      </text>
    </comment>
    <comment ref="B39" authorId="0" shapeId="0">
      <text>
        <r>
          <rPr>
            <sz val="10"/>
            <color rgb="FF000000"/>
            <rFont val="Arial"/>
          </rPr>
          <t>Vreme pauze puža pri snazi 3</t>
        </r>
      </text>
    </comment>
    <comment ref="B40" authorId="0" shapeId="0">
      <text>
        <r>
          <rPr>
            <sz val="10"/>
            <color rgb="FF000000"/>
            <rFont val="Arial"/>
          </rPr>
          <t>Vreme rada puža pri snazi 4</t>
        </r>
      </text>
    </comment>
    <comment ref="B41" authorId="0" shapeId="0">
      <text>
        <r>
          <rPr>
            <sz val="10"/>
            <color rgb="FF000000"/>
            <rFont val="Arial"/>
          </rPr>
          <t>Vreme pauze puža pri snazi 4</t>
        </r>
      </text>
    </comment>
    <comment ref="B42" authorId="0" shapeId="0">
      <text>
        <r>
          <rPr>
            <sz val="10"/>
            <color rgb="FF000000"/>
            <rFont val="Arial"/>
          </rPr>
          <t>Vreme rada puža pri snazi 5</t>
        </r>
      </text>
    </comment>
    <comment ref="B43" authorId="0" shapeId="0">
      <text>
        <r>
          <rPr>
            <sz val="10"/>
            <color rgb="FF000000"/>
            <rFont val="Arial"/>
          </rPr>
          <t>Vreme pauze puža pri snazi 5</t>
        </r>
      </text>
    </comment>
    <comment ref="B44" authorId="0" shapeId="0">
      <text>
        <r>
          <rPr>
            <sz val="10"/>
            <color rgb="FF000000"/>
            <rFont val="Arial"/>
          </rPr>
          <t>Brzina ventilatora u fazi raspaljivanja goriva</t>
        </r>
      </text>
    </comment>
    <comment ref="B45" authorId="0" shapeId="0">
      <text>
        <r>
          <rPr>
            <sz val="10"/>
            <color rgb="FF000000"/>
            <rFont val="Arial"/>
          </rPr>
          <t>Brzina ventilatora u fazi stabilizacije plamena</t>
        </r>
      </text>
    </comment>
    <comment ref="B46" authorId="0" shapeId="0">
      <text>
        <r>
          <rPr>
            <sz val="10"/>
            <color rgb="FF000000"/>
            <rFont val="Arial"/>
          </rPr>
          <t>Brzina ventilatora u fazi čišćenja</t>
        </r>
      </text>
    </comment>
    <comment ref="B47" authorId="0" shapeId="0">
      <text>
        <r>
          <rPr>
            <sz val="10"/>
            <color rgb="FF000000"/>
            <rFont val="Arial"/>
          </rPr>
          <t>Brzina ventilatora pri snazi 1</t>
        </r>
      </text>
    </comment>
    <comment ref="B48" authorId="0" shapeId="0">
      <text>
        <r>
          <rPr>
            <sz val="10"/>
            <color rgb="FF000000"/>
            <rFont val="Arial"/>
          </rPr>
          <t>Brzina ventilatora pri snazi 2</t>
        </r>
      </text>
    </comment>
    <comment ref="B49" authorId="0" shapeId="0">
      <text>
        <r>
          <rPr>
            <sz val="10"/>
            <color rgb="FF000000"/>
            <rFont val="Arial"/>
          </rPr>
          <t>Brzina ventilatora pri snazi 3</t>
        </r>
      </text>
    </comment>
    <comment ref="B50" authorId="0" shapeId="0">
      <text>
        <r>
          <rPr>
            <sz val="10"/>
            <color rgb="FF000000"/>
            <rFont val="Arial"/>
          </rPr>
          <t>Brzina ventilatora pri snazi 4</t>
        </r>
      </text>
    </comment>
    <comment ref="B51" authorId="0" shapeId="0">
      <text>
        <r>
          <rPr>
            <sz val="10"/>
            <color rgb="FF000000"/>
            <rFont val="Arial"/>
          </rPr>
          <t>Brzina ventilatora pri snazi 5</t>
        </r>
      </text>
    </comment>
    <comment ref="B52" authorId="0" shapeId="0">
      <text>
        <r>
          <rPr>
            <sz val="10"/>
            <color rgb="FF000000"/>
            <rFont val="Arial"/>
          </rPr>
          <t>Korekcija brzine ventilatora ukoliko je uključen "Switch on user adjustment" (p12 u 1234 meniju)</t>
        </r>
      </text>
    </comment>
    <comment ref="B53" authorId="0" shapeId="0">
      <text>
        <r>
          <rPr>
            <sz val="10"/>
            <color rgb="FF000000"/>
            <rFont val="Arial"/>
          </rPr>
          <t>Korekcija brzine ventilatora ukoliko je uključen "Switch on user adjustment" (p12 u 1234 meniju)</t>
        </r>
      </text>
    </comment>
    <comment ref="B54" authorId="0" shapeId="0">
      <text>
        <r>
          <rPr>
            <sz val="10"/>
            <color rgb="FF000000"/>
            <rFont val="Arial"/>
          </rPr>
          <t>Korekcija brzine ventilatora ukoliko je uključen "Switch on user adjustment" (p12 u 1234 meniju)</t>
        </r>
      </text>
    </comment>
    <comment ref="B55" authorId="0" shapeId="0">
      <text>
        <r>
          <rPr>
            <sz val="10"/>
            <color rgb="FF000000"/>
            <rFont val="Arial"/>
          </rPr>
          <t>Korekcija brzine ventilatora ukoliko je uključen "Switch on user adjustment" (p12 u 1234 meniju)</t>
        </r>
      </text>
    </comment>
    <comment ref="B56" authorId="0" shapeId="0">
      <text>
        <r>
          <rPr>
            <sz val="10"/>
            <color rgb="FF000000"/>
            <rFont val="Arial"/>
          </rPr>
          <t>Korekcija brzine ventilatora ukoliko je uključen "Switch on user adjustment" (p12 u 1234 meniju)</t>
        </r>
      </text>
    </comment>
    <comment ref="B57" authorId="0" shapeId="0">
      <text>
        <r>
          <rPr>
            <sz val="10"/>
            <color rgb="FF000000"/>
            <rFont val="Arial"/>
          </rPr>
          <t>Korekcija brzine ventilatora ukoliko je uključen "Switch on user adjustment" (p12 u 1234 meniju)</t>
        </r>
      </text>
    </comment>
    <comment ref="B58" authorId="0" shapeId="0">
      <text>
        <r>
          <rPr>
            <sz val="10"/>
            <color rgb="FF000000"/>
            <rFont val="Arial"/>
          </rPr>
          <t>Korekcija brzine ventilatora ukoliko je uključen "Switch on user adjustment" (p12 u 1234 meniju)</t>
        </r>
      </text>
    </comment>
    <comment ref="B59" authorId="0" shapeId="0">
      <text>
        <r>
          <rPr>
            <sz val="10"/>
            <color rgb="FF000000"/>
            <rFont val="Arial"/>
          </rPr>
          <t>Korekcija brzine ventilatora ukoliko je uključen "Switch on user adjustment" (p12 u 1234 meniju)</t>
        </r>
      </text>
    </comment>
    <comment ref="B60" authorId="0" shapeId="0">
      <text>
        <r>
          <rPr>
            <sz val="10"/>
            <color rgb="FF000000"/>
            <rFont val="Arial"/>
          </rPr>
          <t>Korekcija doziranja ukoliko je isključen "Switch on user adjustment" (p12 u 1234 meniju)</t>
        </r>
      </text>
    </comment>
    <comment ref="B61" authorId="0" shapeId="0">
      <text>
        <r>
          <rPr>
            <sz val="10"/>
            <color rgb="FF000000"/>
            <rFont val="Arial"/>
          </rPr>
          <t>Korekcija doziranja ukoliko je isključen "Switch on user adjustment" (p12 u 1234 meniju)</t>
        </r>
      </text>
    </comment>
    <comment ref="B62" authorId="0" shapeId="0">
      <text>
        <r>
          <rPr>
            <sz val="10"/>
            <color rgb="FF000000"/>
            <rFont val="Arial"/>
          </rPr>
          <t>Korekcija doziranja ukoliko je isključen "Switch on user adjustment" (p12 u 1234 meniju)</t>
        </r>
      </text>
    </comment>
    <comment ref="B63" authorId="0" shapeId="0">
      <text>
        <r>
          <rPr>
            <sz val="10"/>
            <color rgb="FF000000"/>
            <rFont val="Arial"/>
          </rPr>
          <t>Korekcija doziranja ukoliko je isključen "Switch on user adjustment" (p12 u 1234 meniju)</t>
        </r>
      </text>
    </comment>
    <comment ref="B64" authorId="0" shapeId="0">
      <text>
        <r>
          <rPr>
            <sz val="10"/>
            <color rgb="FF000000"/>
            <rFont val="Arial"/>
          </rPr>
          <t>Korekcija doziranja ukoliko je isključen "Switch on user adjustment" (p12 u 1234 meniju)</t>
        </r>
      </text>
    </comment>
    <comment ref="B65" authorId="0" shapeId="0">
      <text>
        <r>
          <rPr>
            <sz val="10"/>
            <color rgb="FF000000"/>
            <rFont val="Arial"/>
          </rPr>
          <t>Korekcija doziranja ukoliko je isključen "Switch on user adjustment" (p12 u 1234 meniju)</t>
        </r>
      </text>
    </comment>
    <comment ref="B66" authorId="0" shapeId="0">
      <text>
        <r>
          <rPr>
            <sz val="10"/>
            <color rgb="FF000000"/>
            <rFont val="Arial"/>
          </rPr>
          <t>Korekcija doziranja ukoliko je isključen "Switch on user adjustment" (p12 u 1234 meniju)</t>
        </r>
      </text>
    </comment>
    <comment ref="B67" authorId="0" shapeId="0">
      <text>
        <r>
          <rPr>
            <sz val="10"/>
            <color rgb="FF000000"/>
            <rFont val="Arial"/>
          </rPr>
          <t>Korekcija doziranja ukoliko je isključen "Switch on user adjustment" (p12 u 1234 meniju)</t>
        </r>
      </text>
    </comment>
    <comment ref="B68" authorId="0" shapeId="0">
      <text>
        <r>
          <rPr>
            <sz val="10"/>
            <color rgb="FF000000"/>
            <rFont val="Arial"/>
          </rPr>
          <t>Ograničavanje temperature dimnih gasova za određenu snagu, samo ukoliko je uključen "Switch on smoke adjustment" (p11 u 1234 meniju)</t>
        </r>
      </text>
    </comment>
    <comment ref="B69" authorId="0" shapeId="0">
      <text>
        <r>
          <rPr>
            <sz val="10"/>
            <color rgb="FF000000"/>
            <rFont val="Arial"/>
          </rPr>
          <t>Ograničavanje temperature dimnih gasova za određenu snagu, samo ukoliko je uključen "Switch on smoke adjustment" (p11 u 1234 meniju)</t>
        </r>
      </text>
    </comment>
    <comment ref="B70" authorId="0" shapeId="0">
      <text>
        <r>
          <rPr>
            <sz val="10"/>
            <color rgb="FF000000"/>
            <rFont val="Arial"/>
          </rPr>
          <t>Ograničavanje temperature dimnih gasova za određenu snagu, samo ukoliko je uključen "Switch on smoke adjustment" (p11 u 1234 meniju)</t>
        </r>
      </text>
    </comment>
    <comment ref="B71" authorId="0" shapeId="0">
      <text>
        <r>
          <rPr>
            <sz val="10"/>
            <color rgb="FF000000"/>
            <rFont val="Arial"/>
          </rPr>
          <t>Ograničavanje temperature dimnih gasova za određenu snagu, samo ukoliko je uključen "Switch on smoke adjustment" (p11 u 1234 meniju)</t>
        </r>
      </text>
    </comment>
    <comment ref="B72" authorId="0" shapeId="0">
      <text>
        <r>
          <rPr>
            <sz val="10"/>
            <color rgb="FF000000"/>
            <rFont val="Arial"/>
          </rPr>
          <t>Ograničavanje temperature dimnih gasova za određenu snagu, samo ukoliko je uključen "Switch on smoke adjustment" (p11 u 1234 meniju)</t>
        </r>
      </text>
    </comment>
    <comment ref="B74" authorId="0" shapeId="0">
      <text>
        <r>
          <rPr>
            <sz val="10"/>
            <color rgb="FF000000"/>
            <rFont val="Arial"/>
          </rPr>
          <t>U slučaju nestanka struje:
0-kotao se neće ponovno paliti
1-kotao će se upaliti</t>
        </r>
      </text>
    </comment>
    <comment ref="B75" authorId="0" shapeId="0">
      <text>
        <r>
          <rPr>
            <sz val="10"/>
            <color rgb="FF000000"/>
            <rFont val="Arial"/>
          </rPr>
          <t>Delta temperature za ponovno paljenje kotla iz stanja čekanja.
(T_Water&lt;=Set-Delta)</t>
        </r>
      </text>
    </comment>
    <comment ref="B76" authorId="0" shapeId="0">
      <text>
        <r>
          <rPr>
            <sz val="10"/>
            <color rgb="FF000000"/>
            <rFont val="Arial"/>
          </rPr>
          <t>Koliko puta kotao pokušava da se upali.</t>
        </r>
      </text>
    </comment>
    <comment ref="B77" authorId="0" shapeId="0">
      <text>
        <r>
          <rPr>
            <sz val="10"/>
            <color rgb="FF000000"/>
            <rFont val="Arial"/>
          </rPr>
          <t>Vreme osvetljenosti ekrana</t>
        </r>
      </text>
    </comment>
    <comment ref="B78" authorId="0" shapeId="0">
      <text>
        <r>
          <rPr>
            <sz val="10"/>
            <color rgb="FF000000"/>
            <rFont val="Arial"/>
          </rPr>
          <t>Delta temperature vode preko zadane pri kojoj se kotao gasi i ide u fazu čekanja.
(T_Water&gt;=Set+Delta)</t>
        </r>
      </text>
    </comment>
    <comment ref="B79" authorId="0" shapeId="0">
      <text>
        <r>
          <rPr>
            <sz val="10"/>
            <color rgb="FF000000"/>
            <rFont val="Arial"/>
          </rPr>
          <t>Kada se koristi 2 mod eksternog termostata, posle ovog vremena kotao prelazi u rezim čekanja.</t>
        </r>
      </text>
    </comment>
    <comment ref="B80" authorId="0" shapeId="0">
      <text>
        <r>
          <rPr>
            <sz val="10"/>
            <color rgb="FF000000"/>
            <rFont val="Arial"/>
          </rPr>
          <t>0=Eksterni termostat isključen
1=eksterni termostat upravlja sa radom pumpe
2=Kada se otvori kontakt eksternog termostata kotao ide u modulaciju i nakon određenog vremena ako se kontakt ekst.term. ponovo ne zatvori kotao ide u čekanje do zatvaranja kontakta ekst.term.</t>
        </r>
      </text>
    </comment>
    <comment ref="B81" authorId="0" shapeId="0">
      <text>
        <r>
          <rPr>
            <sz val="10"/>
            <color rgb="FF000000"/>
            <rFont val="Arial"/>
          </rPr>
          <t>Koliko se stepeni snage koristi
1=kotao koristi i p5 i modulaciju p1
2= kotao koristi i p4-p5 i modulaciju p1
3=kotao koristi i p3-p4-p5 i modulaciju p1
4=kotao koristi i p2-p3-p4-p5 i modulaciju p1
5=kotao koristi i p2-p3-p4-p5 i modulaciju p1</t>
        </r>
      </text>
    </comment>
    <comment ref="B82" authorId="0" shapeId="0">
      <text>
        <r>
          <rPr>
            <sz val="10"/>
            <color rgb="FF000000"/>
            <rFont val="Arial"/>
          </rPr>
          <t>Uključivanje kontrole pritiska</t>
        </r>
      </text>
    </comment>
    <comment ref="B83" authorId="0" shapeId="0">
      <text>
        <r>
          <rPr>
            <sz val="10"/>
            <color rgb="FF000000"/>
            <rFont val="Arial"/>
          </rPr>
          <t>Uključivanje termostata peleta</t>
        </r>
      </text>
    </comment>
    <comment ref="B84" authorId="0" shapeId="0">
      <text>
        <r>
          <rPr>
            <sz val="10"/>
            <color rgb="FF000000"/>
            <rFont val="Arial"/>
          </rPr>
          <t>Uključivanje kontrole temperature dimnih gasova za svaku snagu posebno (PG61-PG62-PG63-PG64-PG65)</t>
        </r>
      </text>
    </comment>
    <comment ref="B85" authorId="0" shapeId="0">
      <text>
        <r>
          <rPr>
            <sz val="10"/>
            <color rgb="FF000000"/>
            <rFont val="Arial"/>
          </rPr>
          <t>Uključivanje mogućnosti da korisnik menja doziranje peleta od -4 do +4 (PG53-PG54-PG55-PG56-PG57-PG58-PG59-PG60) i brzine ventilatora (PG45-PG52)</t>
        </r>
      </text>
    </comment>
    <comment ref="B86" authorId="0" shapeId="0">
      <text>
        <r>
          <rPr>
            <sz val="10"/>
            <color rgb="FF000000"/>
            <rFont val="Arial"/>
          </rPr>
          <t>Uključivanje Puffer moda. U puffer modu kotao odmah ide u fazu čekanja kada se otvori kontakt eksternog termostata.</t>
        </r>
      </text>
    </comment>
    <comment ref="B87" authorId="0" shapeId="0">
      <text>
        <r>
          <rPr>
            <sz val="10"/>
            <color rgb="FF000000"/>
            <rFont val="Arial"/>
          </rPr>
          <t>Uključivanje SMS modem-a</t>
        </r>
      </text>
    </comment>
    <comment ref="B88" authorId="0" shapeId="0">
      <text>
        <r>
          <rPr>
            <sz val="10"/>
            <color rgb="FF000000"/>
            <rFont val="Arial"/>
          </rPr>
          <t>Uključivanje električne kocnice dozatora</t>
        </r>
      </text>
    </comment>
  </commentList>
</comments>
</file>

<file path=xl/comments2.xml><?xml version="1.0" encoding="utf-8"?>
<comments xmlns="http://schemas.openxmlformats.org/spreadsheetml/2006/main">
  <authors>
    <author/>
  </authors>
  <commentList>
    <comment ref="B4" authorId="0" shapeId="0">
      <text>
        <r>
          <rPr>
            <sz val="10"/>
            <color rgb="FF000000"/>
            <rFont val="Arial"/>
          </rPr>
          <t>Postojanje bocnih rupa na solji za sagorevanje peleta</t>
        </r>
      </text>
    </comment>
    <comment ref="B5" authorId="0" shapeId="0">
      <text>
        <r>
          <rPr>
            <sz val="10"/>
            <color rgb="FF000000"/>
            <rFont val="Arial"/>
          </rPr>
          <t>Meri se kada je kotao ugasen. Pritisnuti taster SET pa zatim drzati pritisnutu ikonu za podesavanje temp kotla nekih 10-ak sek. Cuce se kratak pisak i puz ce poceti da dozira pelet. Iskljucuje se tako sto se na pocetnoj strani pritisne dugme za paljenje-gasenje kotla.</t>
        </r>
      </text>
    </comment>
    <comment ref="B7" authorId="0" shapeId="0">
      <text>
        <r>
          <rPr>
            <sz val="10"/>
            <color rgb="FF000000"/>
            <rFont val="Arial"/>
          </rPr>
          <t>Izabrati jedan od ponudjenih odgovora iz padajuce liste</t>
        </r>
      </text>
    </comment>
    <comment ref="B9" authorId="0" shapeId="0">
      <text>
        <r>
          <rPr>
            <sz val="10"/>
            <color rgb="FF000000"/>
            <rFont val="Arial"/>
          </rPr>
          <t>Maksimalno vreme paljenja u min</t>
        </r>
      </text>
    </comment>
    <comment ref="B10" authorId="0" shapeId="0">
      <text>
        <r>
          <rPr>
            <sz val="10"/>
            <color rgb="FF000000"/>
            <rFont val="Arial"/>
          </rPr>
          <t>Trajanje stabilizacije plamena u min</t>
        </r>
      </text>
    </comment>
    <comment ref="B11" authorId="0" shapeId="0">
      <text>
        <r>
          <rPr>
            <sz val="10"/>
            <color rgb="FF000000"/>
            <rFont val="Arial"/>
          </rPr>
          <t>Razmak izmedju ciscenja produvavanjem u min</t>
        </r>
      </text>
    </comment>
    <comment ref="B12" authorId="0" shapeId="0">
      <text>
        <r>
          <rPr>
            <sz val="10"/>
            <color rgb="FF000000"/>
            <rFont val="Arial"/>
          </rPr>
          <t>Trajanje ciscenja produvavanjem u sekundama</t>
        </r>
      </text>
    </comment>
    <comment ref="B13" authorId="0" shapeId="0">
      <text>
        <r>
          <rPr>
            <sz val="10"/>
            <color rgb="FF000000"/>
            <rFont val="Arial"/>
          </rPr>
          <t xml:space="preserve">Kasnjenje alarma u sekundama
</t>
        </r>
      </text>
    </comment>
    <comment ref="B14" authorId="0" shapeId="0">
      <text>
        <r>
          <rPr>
            <sz val="10"/>
            <color rgb="FF000000"/>
            <rFont val="Arial"/>
          </rPr>
          <t>Maksimalna temperatura dimnih gasova. U slucaju dostizanja ove temperature dimnih gasova kotao ide u modulaciju.(max performance)</t>
        </r>
      </text>
    </comment>
    <comment ref="B15" authorId="0" shapeId="0">
      <text>
        <r>
          <rPr>
            <sz val="10"/>
            <color rgb="FF000000"/>
            <rFont val="Arial"/>
          </rPr>
          <t xml:space="preserve">Razlika izmedju temperature vode i dimnih gasova pri kojoj se konstatuje nepostojanje plamena ili alarm nema peleta.
Tdim.gas&lt;=Tvode+delta
</t>
        </r>
      </text>
    </comment>
    <comment ref="B16" authorId="0" shapeId="0">
      <text>
        <r>
          <rPr>
            <sz val="10"/>
            <color rgb="FF000000"/>
            <rFont val="Arial"/>
          </rPr>
          <t>Razlika izmedju temperature dimnih gasova i vode pri kojoj se konstatuje postojanje plamena u fazi raspaljivanja goriva.
Tdim.gas&gt;=Tvode+delta</t>
        </r>
      </text>
    </comment>
    <comment ref="B17" authorId="0" shapeId="0">
      <text>
        <r>
          <rPr>
            <sz val="10"/>
            <color rgb="FF000000"/>
            <rFont val="Arial"/>
          </rPr>
          <t xml:space="preserve">U fazi rada grejaca koliko se sekundi konstantno dozira pelet. Preporuka je da se u ovoj fazi udozira peleta da se njime prekrije grejac.
</t>
        </r>
      </text>
    </comment>
    <comment ref="B18" authorId="0" shapeId="0">
      <text>
        <r>
          <rPr>
            <sz val="10"/>
            <color rgb="FF000000"/>
            <rFont val="Arial"/>
          </rPr>
          <t>Temperatura vode pri kojoj se startuje program protiv smrzavanja vode</t>
        </r>
      </text>
    </comment>
    <comment ref="B19" authorId="0" shapeId="0">
      <text>
        <r>
          <rPr>
            <sz val="10"/>
            <color rgb="FF000000"/>
            <rFont val="Arial"/>
          </rPr>
          <t xml:space="preserve">Temperatura vode pri kojoj se startuje pumpa (pumpa prestaje sa radom 5 stepeni manje). Ovaj parametar ujedno odredjuje i minimalnu temperaturu vode koja se moze zadati. </t>
        </r>
      </text>
    </comment>
    <comment ref="B20" authorId="0" shapeId="0">
      <text>
        <r>
          <rPr>
            <sz val="10"/>
            <color rgb="FF000000"/>
            <rFont val="Arial"/>
          </rPr>
          <t>Vreme izmedju dva izvlacenja pepela. (opciono kod nekih kotlova)</t>
        </r>
      </text>
    </comment>
    <comment ref="B21" authorId="0" shapeId="0">
      <text>
        <r>
          <rPr>
            <sz val="10"/>
            <color rgb="FF000000"/>
            <rFont val="Arial"/>
          </rPr>
          <t>Vreme izvlacenja pepela</t>
        </r>
      </text>
    </comment>
    <comment ref="B22" authorId="0" shapeId="0">
      <text>
        <r>
          <rPr>
            <sz val="10"/>
            <color rgb="FF000000"/>
            <rFont val="Arial"/>
          </rPr>
          <t>Vreme kasnjenja alarma kada temperature vode u kotlu bude iznad maksimalne dozovljene</t>
        </r>
      </text>
    </comment>
    <comment ref="B23" authorId="0" shapeId="0">
      <text>
        <r>
          <rPr>
            <sz val="10"/>
            <color rgb="FF000000"/>
            <rFont val="Arial"/>
          </rPr>
          <t>0=bez kontrole broja obrtaja ventilatora
1=merenje broja obrtaja ventilatora pomocu Enkodera
2=kontrola ventilatora pomocu merenja potpritiska (HUBA)</t>
        </r>
      </text>
    </comment>
    <comment ref="B24" authorId="0" shapeId="0">
      <text>
        <r>
          <rPr>
            <sz val="10"/>
            <color rgb="FF000000"/>
            <rFont val="Arial"/>
          </rPr>
          <t>Koliko ima sati do servisa (broji samo kada je kotao u stanju ON)</t>
        </r>
      </text>
    </comment>
    <comment ref="B25" authorId="0" shapeId="0">
      <text>
        <r>
          <rPr>
            <sz val="10"/>
            <color rgb="FF000000"/>
            <rFont val="Arial"/>
          </rPr>
          <t>Minimalno vreme gasenja, kada kotao ode u fazu gasenja zaustavlja se doziranje peletima i ventilator ide na maksimalne obrtaje sve dok temperatura dimnih gasova ne padne na vrednost odredjenu parametrom PG07, ukoliko se taj uslov ispuni pre isteka ovog vremena ventilator ce nastaviti sa max obrtajima sve dok ne istekne ovo vreme da bi osigurali da sav pelet iz solje izgori.</t>
        </r>
      </text>
    </comment>
    <comment ref="B26" authorId="0" shapeId="0">
      <text>
        <r>
          <rPr>
            <sz val="10"/>
            <color rgb="FF000000"/>
            <rFont val="Arial"/>
          </rPr>
          <t>Vreme rada predgrevanja grejaca bez doziranja, pre faze raspaljivanja goriva</t>
        </r>
      </text>
    </comment>
    <comment ref="B27" authorId="0" shapeId="0">
      <text>
        <r>
          <rPr>
            <sz val="10"/>
            <color rgb="FF000000"/>
            <rFont val="Arial"/>
          </rPr>
          <t>Broj ciklusa doziranja (rad+pauza) pre promene snage</t>
        </r>
      </text>
    </comment>
    <comment ref="B28" authorId="0" shapeId="0">
      <text>
        <r>
          <rPr>
            <sz val="10"/>
            <color rgb="FF000000"/>
            <rFont val="Arial"/>
          </rPr>
          <t>Vreme rada puza u fazi raspaljivanja goriva</t>
        </r>
      </text>
    </comment>
    <comment ref="B29" authorId="0" shapeId="0">
      <text>
        <r>
          <rPr>
            <sz val="10"/>
            <color rgb="FF000000"/>
            <rFont val="Arial"/>
          </rPr>
          <t>Vreme pauze puza u fazi raspaljivanja goriva</t>
        </r>
      </text>
    </comment>
    <comment ref="B30" authorId="0" shapeId="0">
      <text>
        <r>
          <rPr>
            <sz val="10"/>
            <color rgb="FF000000"/>
            <rFont val="Arial"/>
          </rPr>
          <t>Vreme rada puza u fazi stabilizacije plamena</t>
        </r>
      </text>
    </comment>
    <comment ref="B31" authorId="0" shapeId="0">
      <text>
        <r>
          <rPr>
            <sz val="10"/>
            <color rgb="FF000000"/>
            <rFont val="Arial"/>
          </rPr>
          <t>Vreme pauze puza u fazi stabilizacije plamena</t>
        </r>
      </text>
    </comment>
    <comment ref="B32" authorId="0" shapeId="0">
      <text>
        <r>
          <rPr>
            <sz val="10"/>
            <color rgb="FF000000"/>
            <rFont val="Arial"/>
          </rPr>
          <t>Vreme rada puza u fazi ciscenja produvavanjem</t>
        </r>
      </text>
    </comment>
    <comment ref="B33" authorId="0" shapeId="0">
      <text>
        <r>
          <rPr>
            <sz val="10"/>
            <color rgb="FF000000"/>
            <rFont val="Arial"/>
          </rPr>
          <t>Vreme pauze puza u fazi ciscenja produvavanjem</t>
        </r>
      </text>
    </comment>
    <comment ref="B34" authorId="0" shapeId="0">
      <text>
        <r>
          <rPr>
            <sz val="10"/>
            <color rgb="FF000000"/>
            <rFont val="Arial"/>
          </rPr>
          <t>Vreme rada puza pri snazi 1</t>
        </r>
      </text>
    </comment>
    <comment ref="B35" authorId="0" shapeId="0">
      <text>
        <r>
          <rPr>
            <sz val="10"/>
            <color rgb="FF000000"/>
            <rFont val="Arial"/>
          </rPr>
          <t>Vreme pauze puza pri snazi 1</t>
        </r>
      </text>
    </comment>
    <comment ref="B36" authorId="0" shapeId="0">
      <text>
        <r>
          <rPr>
            <sz val="10"/>
            <color rgb="FF000000"/>
            <rFont val="Arial"/>
          </rPr>
          <t>Vreme rada puza pri snazi 2</t>
        </r>
      </text>
    </comment>
    <comment ref="B37" authorId="0" shapeId="0">
      <text>
        <r>
          <rPr>
            <sz val="10"/>
            <color rgb="FF000000"/>
            <rFont val="Arial"/>
          </rPr>
          <t>Vreme pauze puza pri snazi 2</t>
        </r>
      </text>
    </comment>
    <comment ref="B38" authorId="0" shapeId="0">
      <text>
        <r>
          <rPr>
            <sz val="10"/>
            <color rgb="FF000000"/>
            <rFont val="Arial"/>
          </rPr>
          <t>Vreme rada puza pri snazi 3</t>
        </r>
      </text>
    </comment>
    <comment ref="B39" authorId="0" shapeId="0">
      <text>
        <r>
          <rPr>
            <sz val="10"/>
            <color rgb="FF000000"/>
            <rFont val="Arial"/>
          </rPr>
          <t>Vreme pauze puza pri snazi 3</t>
        </r>
      </text>
    </comment>
    <comment ref="B40" authorId="0" shapeId="0">
      <text>
        <r>
          <rPr>
            <sz val="10"/>
            <color rgb="FF000000"/>
            <rFont val="Arial"/>
          </rPr>
          <t>Vreme rada puza pri snazi 4</t>
        </r>
      </text>
    </comment>
    <comment ref="B41" authorId="0" shapeId="0">
      <text>
        <r>
          <rPr>
            <sz val="10"/>
            <color rgb="FF000000"/>
            <rFont val="Arial"/>
          </rPr>
          <t>Vreme pauze puza pri snazi 4</t>
        </r>
      </text>
    </comment>
    <comment ref="B42" authorId="0" shapeId="0">
      <text>
        <r>
          <rPr>
            <sz val="10"/>
            <color rgb="FF000000"/>
            <rFont val="Arial"/>
          </rPr>
          <t>Vreme rada puza pri snazi 5</t>
        </r>
      </text>
    </comment>
    <comment ref="B43" authorId="0" shapeId="0">
      <text>
        <r>
          <rPr>
            <sz val="10"/>
            <color rgb="FF000000"/>
            <rFont val="Arial"/>
          </rPr>
          <t>Vreme pauze puza pri snazi 5</t>
        </r>
      </text>
    </comment>
    <comment ref="B44" authorId="0" shapeId="0">
      <text>
        <r>
          <rPr>
            <sz val="10"/>
            <color rgb="FF000000"/>
            <rFont val="Arial"/>
          </rPr>
          <t>Brzina ventilatora u fazi raspaljivanja goriva</t>
        </r>
      </text>
    </comment>
    <comment ref="B45" authorId="0" shapeId="0">
      <text>
        <r>
          <rPr>
            <sz val="10"/>
            <color rgb="FF000000"/>
            <rFont val="Arial"/>
          </rPr>
          <t>Brzina ventilatora u fazi stabilizacije plamena</t>
        </r>
      </text>
    </comment>
    <comment ref="B46" authorId="0" shapeId="0">
      <text>
        <r>
          <rPr>
            <sz val="10"/>
            <color rgb="FF000000"/>
            <rFont val="Arial"/>
          </rPr>
          <t>Brzina ventilatora u fazi ciscenja</t>
        </r>
      </text>
    </comment>
    <comment ref="B47" authorId="0" shapeId="0">
      <text>
        <r>
          <rPr>
            <sz val="10"/>
            <color rgb="FF000000"/>
            <rFont val="Arial"/>
          </rPr>
          <t>Brzina ventilatora pri snazi 1</t>
        </r>
      </text>
    </comment>
    <comment ref="B48" authorId="0" shapeId="0">
      <text>
        <r>
          <rPr>
            <sz val="10"/>
            <color rgb="FF000000"/>
            <rFont val="Arial"/>
          </rPr>
          <t>Brzina ventilatora pri snazi 2</t>
        </r>
      </text>
    </comment>
    <comment ref="B49" authorId="0" shapeId="0">
      <text>
        <r>
          <rPr>
            <sz val="10"/>
            <color rgb="FF000000"/>
            <rFont val="Arial"/>
          </rPr>
          <t>Brzina ventilatora pri snazi 3</t>
        </r>
      </text>
    </comment>
    <comment ref="B50" authorId="0" shapeId="0">
      <text>
        <r>
          <rPr>
            <sz val="10"/>
            <color rgb="FF000000"/>
            <rFont val="Arial"/>
          </rPr>
          <t>Brzina ventilatora pri snazi 4</t>
        </r>
      </text>
    </comment>
    <comment ref="B51" authorId="0" shapeId="0">
      <text>
        <r>
          <rPr>
            <sz val="10"/>
            <color rgb="FF000000"/>
            <rFont val="Arial"/>
          </rPr>
          <t>Brzina ventilatora pri snazi 5</t>
        </r>
      </text>
    </comment>
    <comment ref="B52" authorId="0" shapeId="0">
      <text>
        <r>
          <rPr>
            <sz val="10"/>
            <color rgb="FF000000"/>
            <rFont val="Arial"/>
          </rPr>
          <t>Korekcija brzine ventilatora ukoliko je ukljucen "Switch on user adjustment" (p12 u 1234 meniju)</t>
        </r>
      </text>
    </comment>
    <comment ref="B53" authorId="0" shapeId="0">
      <text>
        <r>
          <rPr>
            <sz val="10"/>
            <color rgb="FF000000"/>
            <rFont val="Arial"/>
          </rPr>
          <t>Korekcija brzine ventilatora ukoliko je ukljucen "Switch on user adjustment" (p12 u 1234 meniju)</t>
        </r>
      </text>
    </comment>
    <comment ref="B54" authorId="0" shapeId="0">
      <text>
        <r>
          <rPr>
            <sz val="10"/>
            <color rgb="FF000000"/>
            <rFont val="Arial"/>
          </rPr>
          <t>Korekcija brzine ventilatora ukoliko je ukljucen "Switch on user adjustment" (p12 u 1234 meniju)</t>
        </r>
      </text>
    </comment>
    <comment ref="B55" authorId="0" shapeId="0">
      <text>
        <r>
          <rPr>
            <sz val="10"/>
            <color rgb="FF000000"/>
            <rFont val="Arial"/>
          </rPr>
          <t>Korekcija brzine ventilatora ukoliko je ukljucen "Switch on user adjustment" (p12 u 1234 meniju)</t>
        </r>
      </text>
    </comment>
    <comment ref="B56" authorId="0" shapeId="0">
      <text>
        <r>
          <rPr>
            <sz val="10"/>
            <color rgb="FF000000"/>
            <rFont val="Arial"/>
          </rPr>
          <t>Korekcija brzine ventilatora ukoliko je ukljucen "Switch on user adjustment" (p12 u 1234 meniju)</t>
        </r>
      </text>
    </comment>
    <comment ref="B57" authorId="0" shapeId="0">
      <text>
        <r>
          <rPr>
            <sz val="10"/>
            <color rgb="FF000000"/>
            <rFont val="Arial"/>
          </rPr>
          <t>Korekcija brzine ventilatora ukoliko je ukljucen "Switch on user adjustment" (p12 u 1234 meniju)</t>
        </r>
      </text>
    </comment>
    <comment ref="B58" authorId="0" shapeId="0">
      <text>
        <r>
          <rPr>
            <sz val="10"/>
            <color rgb="FF000000"/>
            <rFont val="Arial"/>
          </rPr>
          <t>Korekcija brzine ventilatora ukoliko je ukljucen "Switch on user adjustment" (p12 u 1234 meniju)</t>
        </r>
      </text>
    </comment>
    <comment ref="B59" authorId="0" shapeId="0">
      <text>
        <r>
          <rPr>
            <sz val="10"/>
            <color rgb="FF000000"/>
            <rFont val="Arial"/>
          </rPr>
          <t>Korekcija brzine ventilatora ukoliko je ukljucen "Switch on user adjustment" (p12 u 1234 meniju)</t>
        </r>
      </text>
    </comment>
    <comment ref="B60" authorId="0" shapeId="0">
      <text>
        <r>
          <rPr>
            <sz val="10"/>
            <color rgb="FF000000"/>
            <rFont val="Arial"/>
          </rPr>
          <t>Korekcija doziranja ukoliko je ikljucen "Switch on user adjustment" (p12 u 1234 meniju)</t>
        </r>
      </text>
    </comment>
    <comment ref="B61" authorId="0" shapeId="0">
      <text>
        <r>
          <rPr>
            <sz val="10"/>
            <color rgb="FF000000"/>
            <rFont val="Arial"/>
          </rPr>
          <t>Korekcija doziranja ukoliko je ikljucen "Switch on user adjustment" (p12 u 1234 meniju)</t>
        </r>
      </text>
    </comment>
    <comment ref="B62" authorId="0" shapeId="0">
      <text>
        <r>
          <rPr>
            <sz val="10"/>
            <color rgb="FF000000"/>
            <rFont val="Arial"/>
          </rPr>
          <t>Korekcija doziranja ukoliko je ikljucen "Switch on user adjustment" (p12 u 1234 meniju)</t>
        </r>
      </text>
    </comment>
    <comment ref="B63" authorId="0" shapeId="0">
      <text>
        <r>
          <rPr>
            <sz val="10"/>
            <color rgb="FF000000"/>
            <rFont val="Arial"/>
          </rPr>
          <t>Korekcija doziranja ukoliko je ikljucen "Switch on user adjustment" (p12 u 1234 meniju)</t>
        </r>
      </text>
    </comment>
    <comment ref="B64" authorId="0" shapeId="0">
      <text>
        <r>
          <rPr>
            <sz val="10"/>
            <color rgb="FF000000"/>
            <rFont val="Arial"/>
          </rPr>
          <t>Korekcija doziranja ukoliko je ikljucen "Switch on user adjustment" (p12 u 1234 meniju)</t>
        </r>
      </text>
    </comment>
    <comment ref="B65" authorId="0" shapeId="0">
      <text>
        <r>
          <rPr>
            <sz val="10"/>
            <color rgb="FF000000"/>
            <rFont val="Arial"/>
          </rPr>
          <t>Korekcija doziranja ukoliko je ikljucen "Switch on user adjustment" (p12 u 1234 meniju)</t>
        </r>
      </text>
    </comment>
    <comment ref="B66" authorId="0" shapeId="0">
      <text>
        <r>
          <rPr>
            <sz val="10"/>
            <color rgb="FF000000"/>
            <rFont val="Arial"/>
          </rPr>
          <t>Korekcija doziranja ukoliko je ikljucen "Switch on user adjustment" (p12 u 1234 meniju)</t>
        </r>
      </text>
    </comment>
    <comment ref="B67" authorId="0" shapeId="0">
      <text>
        <r>
          <rPr>
            <sz val="10"/>
            <color rgb="FF000000"/>
            <rFont val="Arial"/>
          </rPr>
          <t>Korekcija doziranja ukoliko je ikljucen "Switch on user adjustment" (p12 u 1234 meniju)</t>
        </r>
      </text>
    </comment>
    <comment ref="B68" authorId="0" shapeId="0">
      <text>
        <r>
          <rPr>
            <sz val="10"/>
            <color rgb="FF000000"/>
            <rFont val="Arial"/>
          </rPr>
          <t>Ogranicavanje temperature dimnih gasova za odredjenu snagu, samo ukoliko je ukljucen "Switch on smoke adjustment" (p11 u 1234 meniju)</t>
        </r>
      </text>
    </comment>
    <comment ref="B69" authorId="0" shapeId="0">
      <text>
        <r>
          <rPr>
            <sz val="10"/>
            <color rgb="FF000000"/>
            <rFont val="Arial"/>
          </rPr>
          <t>Ogranicavanje temperature dimnih gasova za odredjenu snagu, samo ukoliko je ukljucen "Switch on smoke adjustment" (p11 u 1234 meniju)</t>
        </r>
      </text>
    </comment>
    <comment ref="B70" authorId="0" shapeId="0">
      <text>
        <r>
          <rPr>
            <sz val="10"/>
            <color rgb="FF000000"/>
            <rFont val="Arial"/>
          </rPr>
          <t>Ogranicavanje temperature dimnih gasova za odredjenu snagu, samo ukoliko je ukljucen "Switch on smoke adjustment" (p11 u 1234 meniju)</t>
        </r>
      </text>
    </comment>
    <comment ref="B71" authorId="0" shapeId="0">
      <text>
        <r>
          <rPr>
            <sz val="10"/>
            <color rgb="FF000000"/>
            <rFont val="Arial"/>
          </rPr>
          <t>Ogranicavanje temperature dimnih gasova za odredjenu snagu, samo ukoliko je ukljucen "Switch on smoke adjustment" (p11 u 1234 meniju)</t>
        </r>
      </text>
    </comment>
    <comment ref="B72" authorId="0" shapeId="0">
      <text>
        <r>
          <rPr>
            <sz val="10"/>
            <color rgb="FF000000"/>
            <rFont val="Arial"/>
          </rPr>
          <t>Ogranicavanje temperature dimnih gasova za odredjenu snagu, samo ukoliko je ukljucen "Switch on smoke adjustment" (p11 u 1234 meniju)</t>
        </r>
      </text>
    </comment>
    <comment ref="B74" authorId="0" shapeId="0">
      <text>
        <r>
          <rPr>
            <sz val="10"/>
            <color rgb="FF000000"/>
            <rFont val="Arial"/>
          </rPr>
          <t>U slucaju nestanka struje:
0-kotao se nece ponovno paliti
1-kotao ce se upaliti</t>
        </r>
      </text>
    </comment>
    <comment ref="B75" authorId="0" shapeId="0">
      <text>
        <r>
          <rPr>
            <sz val="10"/>
            <color rgb="FF000000"/>
            <rFont val="Arial"/>
          </rPr>
          <t>Delta temperature za ponovno paljenje kotla iz stanja cekanja.
(T_Water&lt;=Set-Delta)</t>
        </r>
      </text>
    </comment>
    <comment ref="B76" authorId="0" shapeId="0">
      <text>
        <r>
          <rPr>
            <sz val="10"/>
            <color rgb="FF000000"/>
            <rFont val="Arial"/>
          </rPr>
          <t>Koliko puta kotao pokusava da se upali.</t>
        </r>
      </text>
    </comment>
    <comment ref="B77" authorId="0" shapeId="0">
      <text>
        <r>
          <rPr>
            <sz val="10"/>
            <color rgb="FF000000"/>
            <rFont val="Arial"/>
          </rPr>
          <t>Vreme osvetljenosti ekrana</t>
        </r>
      </text>
    </comment>
    <comment ref="B78" authorId="0" shapeId="0">
      <text>
        <r>
          <rPr>
            <sz val="10"/>
            <color rgb="FF000000"/>
            <rFont val="Arial"/>
          </rPr>
          <t>Delta temperature vode preko zadane pri kojoj se kotao gasi i ide u fazu cekanja.
(T_Water&gt;=Set+Delta)</t>
        </r>
      </text>
    </comment>
    <comment ref="B79" authorId="0" shapeId="0">
      <text>
        <r>
          <rPr>
            <sz val="10"/>
            <color rgb="FF000000"/>
            <rFont val="Arial"/>
          </rPr>
          <t>Kada se koristi 2 mod eksternog termostata, posle ovog vremena kotao prelazi u rezim cekanja.</t>
        </r>
      </text>
    </comment>
    <comment ref="B80" authorId="0" shapeId="0">
      <text>
        <r>
          <rPr>
            <sz val="10"/>
            <color rgb="FF000000"/>
            <rFont val="Arial"/>
          </rPr>
          <t>0=Eksterni termostat iskljucen
1=eksterni termostat upravlja sa radom pumpe
2=Kada se otvori kontakt eksternog termostata kotao ide u modulaciju i nakon odredjenog vremena ako se kontakt ekst.term. ponovo ne zatvori kotao ide u cekanje do zatvaranja kontakta ekst.term.</t>
        </r>
      </text>
    </comment>
    <comment ref="B81" authorId="0" shapeId="0">
      <text>
        <r>
          <rPr>
            <sz val="10"/>
            <color rgb="FF000000"/>
            <rFont val="Arial"/>
          </rPr>
          <t>Koliko se stepeni snage koristi
1=kotao koristi i p5 i modulaciju p1
2= kotao koristi i p4-p5 i modulaciju p1
3=kotao koristi i p3-p4-p5 i modulaciju p1
4=kotao koristi i p2-p3-p4-p5 i modulaciju p1
5=kotao koristi i p2-p3-p4-p5 i modulaciju p1</t>
        </r>
      </text>
    </comment>
    <comment ref="B82" authorId="0" shapeId="0">
      <text>
        <r>
          <rPr>
            <sz val="10"/>
            <color rgb="FF000000"/>
            <rFont val="Arial"/>
          </rPr>
          <t>Ukljucivanje kontrole pritiska</t>
        </r>
      </text>
    </comment>
    <comment ref="B83" authorId="0" shapeId="0">
      <text>
        <r>
          <rPr>
            <sz val="10"/>
            <color rgb="FF000000"/>
            <rFont val="Arial"/>
          </rPr>
          <t>Ukljucivanje termostata peleta</t>
        </r>
      </text>
    </comment>
    <comment ref="B84" authorId="0" shapeId="0">
      <text>
        <r>
          <rPr>
            <sz val="10"/>
            <color rgb="FF000000"/>
            <rFont val="Arial"/>
          </rPr>
          <t>Ukljucivanje kontrole temperature dimnih gasova za svaku snagu posebno (PG61-PG62-PG63-PG64-PG65)</t>
        </r>
      </text>
    </comment>
    <comment ref="B85" authorId="0" shapeId="0">
      <text>
        <r>
          <rPr>
            <sz val="10"/>
            <color rgb="FF000000"/>
            <rFont val="Arial"/>
          </rPr>
          <t>Ukljucivanje mogucnosti da korisnik menja doziranje peleta od -4 do +4 (PG53-PG54-PG55-PG56-PG57-PG58-PG59-PG60) i brzine ventilatora (PG45-PG52)</t>
        </r>
      </text>
    </comment>
    <comment ref="B86" authorId="0" shapeId="0">
      <text>
        <r>
          <rPr>
            <sz val="10"/>
            <color rgb="FF000000"/>
            <rFont val="Arial"/>
          </rPr>
          <t>Ukljucivanje Puffer moda. U puffer modu kotao odmah ide u fazu cekanja kada se otvori kontakt eksternog termostata.</t>
        </r>
      </text>
    </comment>
    <comment ref="B87" authorId="0" shapeId="0">
      <text>
        <r>
          <rPr>
            <sz val="10"/>
            <color rgb="FF000000"/>
            <rFont val="Arial"/>
          </rPr>
          <t>Ukljucivanje SMS modem-a</t>
        </r>
      </text>
    </comment>
    <comment ref="B88" authorId="0" shapeId="0">
      <text>
        <r>
          <rPr>
            <sz val="10"/>
            <color rgb="FF000000"/>
            <rFont val="Arial"/>
          </rPr>
          <t>Ukljucivanje elektricne kocnice dozatora</t>
        </r>
      </text>
    </comment>
  </commentList>
</comments>
</file>

<file path=xl/comments3.xml><?xml version="1.0" encoding="utf-8"?>
<comments xmlns="http://schemas.openxmlformats.org/spreadsheetml/2006/main">
  <authors>
    <author/>
  </authors>
  <commentList>
    <comment ref="B4" authorId="0" shapeId="0">
      <text>
        <r>
          <rPr>
            <sz val="10"/>
            <color rgb="FF000000"/>
            <rFont val="Arial"/>
          </rPr>
          <t>Postojanje bocnih rupa na solji za sagorevanje peleta</t>
        </r>
      </text>
    </comment>
    <comment ref="B5" authorId="0" shapeId="0">
      <text>
        <r>
          <rPr>
            <sz val="10"/>
            <color rgb="FF000000"/>
            <rFont val="Arial"/>
          </rPr>
          <t>Meri se kada je kotao ugasen. Pritisnuti taster SET pa zatim drzati pritisnutu ikonu za podesavanje temp kotla nekih 10-ak sek. Cuce se kratak pisak i puz ce poceti da dozira pelet. Iskljucuje se tako sto se na pocetnoj strani pritisne dugme za paljenje-gasenje kotla.</t>
        </r>
      </text>
    </comment>
    <comment ref="B7" authorId="0" shapeId="0">
      <text>
        <r>
          <rPr>
            <sz val="10"/>
            <color rgb="FF000000"/>
            <rFont val="Arial"/>
          </rPr>
          <t>Izabrati jedan od ponudjenih odgovora iz padajuce liste</t>
        </r>
      </text>
    </comment>
    <comment ref="B9" authorId="0" shapeId="0">
      <text>
        <r>
          <rPr>
            <sz val="10"/>
            <color rgb="FF000000"/>
            <rFont val="Arial"/>
          </rPr>
          <t>Maksimalno vreme paljenja u min</t>
        </r>
      </text>
    </comment>
    <comment ref="B10" authorId="0" shapeId="0">
      <text>
        <r>
          <rPr>
            <sz val="10"/>
            <color rgb="FF000000"/>
            <rFont val="Arial"/>
          </rPr>
          <t>Trajanje stabilizacije plamena u min</t>
        </r>
      </text>
    </comment>
    <comment ref="B11" authorId="0" shapeId="0">
      <text>
        <r>
          <rPr>
            <sz val="10"/>
            <color rgb="FF000000"/>
            <rFont val="Arial"/>
          </rPr>
          <t>Razmak izmedju ciscenja produvavanjem u min</t>
        </r>
      </text>
    </comment>
    <comment ref="B12" authorId="0" shapeId="0">
      <text>
        <r>
          <rPr>
            <sz val="10"/>
            <color rgb="FF000000"/>
            <rFont val="Arial"/>
          </rPr>
          <t>Trajanje ciscenja produvavanjem u sekundama</t>
        </r>
      </text>
    </comment>
    <comment ref="B13" authorId="0" shapeId="0">
      <text>
        <r>
          <rPr>
            <sz val="10"/>
            <color rgb="FF000000"/>
            <rFont val="Arial"/>
          </rPr>
          <t xml:space="preserve">Kasnjenje alarma u sekundama
</t>
        </r>
      </text>
    </comment>
    <comment ref="B14" authorId="0" shapeId="0">
      <text>
        <r>
          <rPr>
            <sz val="10"/>
            <color rgb="FF000000"/>
            <rFont val="Arial"/>
          </rPr>
          <t>Maksimalna temperatura dimnih gasova. U slucaju dostizanja ove temperature dimnih gasova kotao ide u modulaciju.(max performance)</t>
        </r>
      </text>
    </comment>
    <comment ref="B15" authorId="0" shapeId="0">
      <text>
        <r>
          <rPr>
            <sz val="10"/>
            <color rgb="FF000000"/>
            <rFont val="Arial"/>
          </rPr>
          <t xml:space="preserve">Razlika izmedju temperature vode i dimnih gasova pri kojoj se konstatuje nepostojanje plamena ili alarm nema peleta.
Tdim.gas&lt;=Tvode+delta
</t>
        </r>
      </text>
    </comment>
    <comment ref="B16" authorId="0" shapeId="0">
      <text>
        <r>
          <rPr>
            <sz val="10"/>
            <color rgb="FF000000"/>
            <rFont val="Arial"/>
          </rPr>
          <t>Razlika izmedju temperature dimnih gasova i vode pri kojoj se konstatuje postojanje plamena u fazi raspaljivanja goriva.
Tdim.gas&gt;=Tvode+delta</t>
        </r>
      </text>
    </comment>
    <comment ref="B17" authorId="0" shapeId="0">
      <text>
        <r>
          <rPr>
            <sz val="10"/>
            <color rgb="FF000000"/>
            <rFont val="Arial"/>
          </rPr>
          <t xml:space="preserve">U fazi rada grejaca koliko se sekundi konstantno dozira pelet. Preporuka je da se u ovoj fazi udozira peleta da se njime prekrije grejac.
</t>
        </r>
      </text>
    </comment>
    <comment ref="B18" authorId="0" shapeId="0">
      <text>
        <r>
          <rPr>
            <sz val="10"/>
            <color rgb="FF000000"/>
            <rFont val="Arial"/>
          </rPr>
          <t>Temperatura vode pri kojoj se startuje program protiv smrzavanja vode</t>
        </r>
      </text>
    </comment>
    <comment ref="B19" authorId="0" shapeId="0">
      <text>
        <r>
          <rPr>
            <sz val="10"/>
            <color rgb="FF000000"/>
            <rFont val="Arial"/>
          </rPr>
          <t xml:space="preserve">Temperatura vode pri kojoj se startuje pumpa (pumpa prestaje sa radom 5 stepeni manje). Ovaj parametar ujedno odredjuje i minimalnu temperaturu vode koja se moze zadati. </t>
        </r>
      </text>
    </comment>
    <comment ref="B20" authorId="0" shapeId="0">
      <text>
        <r>
          <rPr>
            <sz val="10"/>
            <color rgb="FF000000"/>
            <rFont val="Arial"/>
          </rPr>
          <t>Vreme izmedju dva izvlacenja pepela. (opciono kod nekih kotlova)</t>
        </r>
      </text>
    </comment>
    <comment ref="B21" authorId="0" shapeId="0">
      <text>
        <r>
          <rPr>
            <sz val="10"/>
            <color rgb="FF000000"/>
            <rFont val="Arial"/>
          </rPr>
          <t>Vreme izvlacenja pepela</t>
        </r>
      </text>
    </comment>
    <comment ref="B22" authorId="0" shapeId="0">
      <text>
        <r>
          <rPr>
            <sz val="10"/>
            <color rgb="FF000000"/>
            <rFont val="Arial"/>
          </rPr>
          <t>Vreme kasnjenja alarma kada temperature vode u kotlu bude iznad maksimalne dozovljene</t>
        </r>
      </text>
    </comment>
    <comment ref="B23" authorId="0" shapeId="0">
      <text>
        <r>
          <rPr>
            <sz val="10"/>
            <color rgb="FF000000"/>
            <rFont val="Arial"/>
          </rPr>
          <t>0=bez kontrole broja obrtaja ventilatora
1=merenje broja obrtaja ventilatora pomocu Enkodera
2=kontrola ventilatora pomocu merenja potpritiska (HUBA)</t>
        </r>
      </text>
    </comment>
    <comment ref="B24" authorId="0" shapeId="0">
      <text>
        <r>
          <rPr>
            <sz val="10"/>
            <color rgb="FF000000"/>
            <rFont val="Arial"/>
          </rPr>
          <t>Koliko ima sati do servisa (broji samo kada je kotao u stanju ON)</t>
        </r>
      </text>
    </comment>
    <comment ref="B25" authorId="0" shapeId="0">
      <text>
        <r>
          <rPr>
            <sz val="10"/>
            <color rgb="FF000000"/>
            <rFont val="Arial"/>
          </rPr>
          <t>Minimalno vreme gasenja, kada kotao ode u fazu gasenja zaustavlja se doziranje peletima i ventilator ide na maksimalne obrtaje sve dok temperatura dimnih gasova ne padne na vrednost odredjenu parametrom PG07, ukoliko se taj uslov ispuni pre isteka ovog vremena ventilator ce nastaviti sa max obrtajima sve dok ne istekne ovo vreme da bi osigurali da sav pelet iz solje izgori.</t>
        </r>
      </text>
    </comment>
    <comment ref="B26" authorId="0" shapeId="0">
      <text>
        <r>
          <rPr>
            <sz val="10"/>
            <color rgb="FF000000"/>
            <rFont val="Arial"/>
          </rPr>
          <t>Vreme rada predgrevanja grejaca bez doziranja, pre faze raspaljivanja goriva</t>
        </r>
      </text>
    </comment>
    <comment ref="B27" authorId="0" shapeId="0">
      <text>
        <r>
          <rPr>
            <sz val="10"/>
            <color rgb="FF000000"/>
            <rFont val="Arial"/>
          </rPr>
          <t>Broj ciklusa doziranja (rad+pauza) pre promene snage</t>
        </r>
      </text>
    </comment>
    <comment ref="B28" authorId="0" shapeId="0">
      <text>
        <r>
          <rPr>
            <sz val="10"/>
            <color rgb="FF000000"/>
            <rFont val="Arial"/>
          </rPr>
          <t>Vreme rada puza u fazi raspaljivanja goriva</t>
        </r>
      </text>
    </comment>
    <comment ref="B29" authorId="0" shapeId="0">
      <text>
        <r>
          <rPr>
            <sz val="10"/>
            <color rgb="FF000000"/>
            <rFont val="Arial"/>
          </rPr>
          <t>Vreme pauze puza u fazi raspaljivanja goriva</t>
        </r>
      </text>
    </comment>
    <comment ref="B30" authorId="0" shapeId="0">
      <text>
        <r>
          <rPr>
            <sz val="10"/>
            <color rgb="FF000000"/>
            <rFont val="Arial"/>
          </rPr>
          <t>Vreme rada puza u fazi stabilizacije plamena</t>
        </r>
      </text>
    </comment>
    <comment ref="B31" authorId="0" shapeId="0">
      <text>
        <r>
          <rPr>
            <sz val="10"/>
            <color rgb="FF000000"/>
            <rFont val="Arial"/>
          </rPr>
          <t>Vreme pauze puza u fazi stabilizacije plamena</t>
        </r>
      </text>
    </comment>
    <comment ref="B32" authorId="0" shapeId="0">
      <text>
        <r>
          <rPr>
            <sz val="10"/>
            <color rgb="FF000000"/>
            <rFont val="Arial"/>
          </rPr>
          <t>Vreme rada puza u fazi ciscenja produvavanjem</t>
        </r>
      </text>
    </comment>
    <comment ref="B33" authorId="0" shapeId="0">
      <text>
        <r>
          <rPr>
            <sz val="10"/>
            <color rgb="FF000000"/>
            <rFont val="Arial"/>
          </rPr>
          <t>Vreme pauze puza u fazi ciscenja produvavanjem</t>
        </r>
      </text>
    </comment>
    <comment ref="B34" authorId="0" shapeId="0">
      <text>
        <r>
          <rPr>
            <sz val="10"/>
            <color rgb="FF000000"/>
            <rFont val="Arial"/>
          </rPr>
          <t>Vreme rada puza pri snazi 1</t>
        </r>
      </text>
    </comment>
    <comment ref="B35" authorId="0" shapeId="0">
      <text>
        <r>
          <rPr>
            <sz val="10"/>
            <color rgb="FF000000"/>
            <rFont val="Arial"/>
          </rPr>
          <t>Vreme pauze puza pri snazi 1</t>
        </r>
      </text>
    </comment>
    <comment ref="B36" authorId="0" shapeId="0">
      <text>
        <r>
          <rPr>
            <sz val="10"/>
            <color rgb="FF000000"/>
            <rFont val="Arial"/>
          </rPr>
          <t>Vreme rada puza pri snazi 2</t>
        </r>
      </text>
    </comment>
    <comment ref="B37" authorId="0" shapeId="0">
      <text>
        <r>
          <rPr>
            <sz val="10"/>
            <color rgb="FF000000"/>
            <rFont val="Arial"/>
          </rPr>
          <t>Vreme pauze puza pri snazi 2</t>
        </r>
      </text>
    </comment>
    <comment ref="B38" authorId="0" shapeId="0">
      <text>
        <r>
          <rPr>
            <sz val="10"/>
            <color rgb="FF000000"/>
            <rFont val="Arial"/>
          </rPr>
          <t>Vreme rada puza pri snazi 3</t>
        </r>
      </text>
    </comment>
    <comment ref="B39" authorId="0" shapeId="0">
      <text>
        <r>
          <rPr>
            <sz val="10"/>
            <color rgb="FF000000"/>
            <rFont val="Arial"/>
          </rPr>
          <t>Vreme pauze puza pri snazi 3</t>
        </r>
      </text>
    </comment>
    <comment ref="B40" authorId="0" shapeId="0">
      <text>
        <r>
          <rPr>
            <sz val="10"/>
            <color rgb="FF000000"/>
            <rFont val="Arial"/>
          </rPr>
          <t>Vreme rada puza pri snazi 4</t>
        </r>
      </text>
    </comment>
    <comment ref="B41" authorId="0" shapeId="0">
      <text>
        <r>
          <rPr>
            <sz val="10"/>
            <color rgb="FF000000"/>
            <rFont val="Arial"/>
          </rPr>
          <t>Vreme pauze puza pri snazi 4</t>
        </r>
      </text>
    </comment>
    <comment ref="B42" authorId="0" shapeId="0">
      <text>
        <r>
          <rPr>
            <sz val="10"/>
            <color rgb="FF000000"/>
            <rFont val="Arial"/>
          </rPr>
          <t>Vreme rada puza pri snazi 5</t>
        </r>
      </text>
    </comment>
    <comment ref="B43" authorId="0" shapeId="0">
      <text>
        <r>
          <rPr>
            <sz val="10"/>
            <color rgb="FF000000"/>
            <rFont val="Arial"/>
          </rPr>
          <t>Vreme pauze puza pri snazi 5</t>
        </r>
      </text>
    </comment>
    <comment ref="B44" authorId="0" shapeId="0">
      <text>
        <r>
          <rPr>
            <sz val="10"/>
            <color rgb="FF000000"/>
            <rFont val="Arial"/>
          </rPr>
          <t>Brzina ventilatora u fazi raspaljivanja goriva</t>
        </r>
      </text>
    </comment>
    <comment ref="B45" authorId="0" shapeId="0">
      <text>
        <r>
          <rPr>
            <sz val="10"/>
            <color rgb="FF000000"/>
            <rFont val="Arial"/>
          </rPr>
          <t>Brzina ventilatora u fazi stabilizacije plamena</t>
        </r>
      </text>
    </comment>
    <comment ref="B46" authorId="0" shapeId="0">
      <text>
        <r>
          <rPr>
            <sz val="10"/>
            <color rgb="FF000000"/>
            <rFont val="Arial"/>
          </rPr>
          <t>Brzina ventilatora u fazi ciscenja</t>
        </r>
      </text>
    </comment>
    <comment ref="B47" authorId="0" shapeId="0">
      <text>
        <r>
          <rPr>
            <sz val="10"/>
            <color rgb="FF000000"/>
            <rFont val="Arial"/>
          </rPr>
          <t>Brzina ventilatora pri snazi 1</t>
        </r>
      </text>
    </comment>
    <comment ref="B48" authorId="0" shapeId="0">
      <text>
        <r>
          <rPr>
            <sz val="10"/>
            <color rgb="FF000000"/>
            <rFont val="Arial"/>
          </rPr>
          <t>Brzina ventilatora pri snazi 2</t>
        </r>
      </text>
    </comment>
    <comment ref="B49" authorId="0" shapeId="0">
      <text>
        <r>
          <rPr>
            <sz val="10"/>
            <color rgb="FF000000"/>
            <rFont val="Arial"/>
          </rPr>
          <t>Brzina ventilatora pri snazi 3</t>
        </r>
      </text>
    </comment>
    <comment ref="B50" authorId="0" shapeId="0">
      <text>
        <r>
          <rPr>
            <sz val="10"/>
            <color rgb="FF000000"/>
            <rFont val="Arial"/>
          </rPr>
          <t>Brzina ventilatora pri snazi 4</t>
        </r>
      </text>
    </comment>
    <comment ref="B51" authorId="0" shapeId="0">
      <text>
        <r>
          <rPr>
            <sz val="10"/>
            <color rgb="FF000000"/>
            <rFont val="Arial"/>
          </rPr>
          <t>Brzina ventilatora pri snazi 5</t>
        </r>
      </text>
    </comment>
    <comment ref="B52" authorId="0" shapeId="0">
      <text>
        <r>
          <rPr>
            <sz val="10"/>
            <color rgb="FF000000"/>
            <rFont val="Arial"/>
          </rPr>
          <t>Korekcija brzine ventilatora ukoliko je ukljucen "Switch on user adjustment" (p12 u 1234 meniju)</t>
        </r>
      </text>
    </comment>
    <comment ref="B53" authorId="0" shapeId="0">
      <text>
        <r>
          <rPr>
            <sz val="10"/>
            <color rgb="FF000000"/>
            <rFont val="Arial"/>
          </rPr>
          <t>Korekcija brzine ventilatora ukoliko je ukljucen "Switch on user adjustment" (p12 u 1234 meniju)</t>
        </r>
      </text>
    </comment>
    <comment ref="B54" authorId="0" shapeId="0">
      <text>
        <r>
          <rPr>
            <sz val="10"/>
            <color rgb="FF000000"/>
            <rFont val="Arial"/>
          </rPr>
          <t>Korekcija brzine ventilatora ukoliko je ukljucen "Switch on user adjustment" (p12 u 1234 meniju)</t>
        </r>
      </text>
    </comment>
    <comment ref="B55" authorId="0" shapeId="0">
      <text>
        <r>
          <rPr>
            <sz val="10"/>
            <color rgb="FF000000"/>
            <rFont val="Arial"/>
          </rPr>
          <t>Korekcija brzine ventilatora ukoliko je ukljucen "Switch on user adjustment" (p12 u 1234 meniju)</t>
        </r>
      </text>
    </comment>
    <comment ref="B56" authorId="0" shapeId="0">
      <text>
        <r>
          <rPr>
            <sz val="10"/>
            <color rgb="FF000000"/>
            <rFont val="Arial"/>
          </rPr>
          <t>Korekcija brzine ventilatora ukoliko je ukljucen "Switch on user adjustment" (p12 u 1234 meniju)</t>
        </r>
      </text>
    </comment>
    <comment ref="B57" authorId="0" shapeId="0">
      <text>
        <r>
          <rPr>
            <sz val="10"/>
            <color rgb="FF000000"/>
            <rFont val="Arial"/>
          </rPr>
          <t>Korekcija brzine ventilatora ukoliko je ukljucen "Switch on user adjustment" (p12 u 1234 meniju)</t>
        </r>
      </text>
    </comment>
    <comment ref="B58" authorId="0" shapeId="0">
      <text>
        <r>
          <rPr>
            <sz val="10"/>
            <color rgb="FF000000"/>
            <rFont val="Arial"/>
          </rPr>
          <t>Korekcija brzine ventilatora ukoliko je ukljucen "Switch on user adjustment" (p12 u 1234 meniju)</t>
        </r>
      </text>
    </comment>
    <comment ref="B59" authorId="0" shapeId="0">
      <text>
        <r>
          <rPr>
            <sz val="10"/>
            <color rgb="FF000000"/>
            <rFont val="Arial"/>
          </rPr>
          <t>Korekcija brzine ventilatora ukoliko je ukljucen "Switch on user adjustment" (p12 u 1234 meniju)</t>
        </r>
      </text>
    </comment>
    <comment ref="B60" authorId="0" shapeId="0">
      <text>
        <r>
          <rPr>
            <sz val="10"/>
            <color rgb="FF000000"/>
            <rFont val="Arial"/>
          </rPr>
          <t>Korekcija doziranja ukoliko je ikljucen "Switch on user adjustment" (p12 u 1234 meniju)</t>
        </r>
      </text>
    </comment>
    <comment ref="B61" authorId="0" shapeId="0">
      <text>
        <r>
          <rPr>
            <sz val="10"/>
            <color rgb="FF000000"/>
            <rFont val="Arial"/>
          </rPr>
          <t>Korekcija doziranja ukoliko je ikljucen "Switch on user adjustment" (p12 u 1234 meniju)</t>
        </r>
      </text>
    </comment>
    <comment ref="B62" authorId="0" shapeId="0">
      <text>
        <r>
          <rPr>
            <sz val="10"/>
            <color rgb="FF000000"/>
            <rFont val="Arial"/>
          </rPr>
          <t>Korekcija doziranja ukoliko je ikljucen "Switch on user adjustment" (p12 u 1234 meniju)</t>
        </r>
      </text>
    </comment>
    <comment ref="B63" authorId="0" shapeId="0">
      <text>
        <r>
          <rPr>
            <sz val="10"/>
            <color rgb="FF000000"/>
            <rFont val="Arial"/>
          </rPr>
          <t>Korekcija doziranja ukoliko je ikljucen "Switch on user adjustment" (p12 u 1234 meniju)</t>
        </r>
      </text>
    </comment>
    <comment ref="B64" authorId="0" shapeId="0">
      <text>
        <r>
          <rPr>
            <sz val="10"/>
            <color rgb="FF000000"/>
            <rFont val="Arial"/>
          </rPr>
          <t>Korekcija doziranja ukoliko je ikljucen "Switch on user adjustment" (p12 u 1234 meniju)</t>
        </r>
      </text>
    </comment>
    <comment ref="B65" authorId="0" shapeId="0">
      <text>
        <r>
          <rPr>
            <sz val="10"/>
            <color rgb="FF000000"/>
            <rFont val="Arial"/>
          </rPr>
          <t>Korekcija doziranja ukoliko je ikljucen "Switch on user adjustment" (p12 u 1234 meniju)</t>
        </r>
      </text>
    </comment>
    <comment ref="B66" authorId="0" shapeId="0">
      <text>
        <r>
          <rPr>
            <sz val="10"/>
            <color rgb="FF000000"/>
            <rFont val="Arial"/>
          </rPr>
          <t>Korekcija doziranja ukoliko je ikljucen "Switch on user adjustment" (p12 u 1234 meniju)</t>
        </r>
      </text>
    </comment>
    <comment ref="B67" authorId="0" shapeId="0">
      <text>
        <r>
          <rPr>
            <sz val="10"/>
            <color rgb="FF000000"/>
            <rFont val="Arial"/>
          </rPr>
          <t>Korekcija doziranja ukoliko je ikljucen "Switch on user adjustment" (p12 u 1234 meniju)</t>
        </r>
      </text>
    </comment>
    <comment ref="B68" authorId="0" shapeId="0">
      <text>
        <r>
          <rPr>
            <sz val="10"/>
            <color rgb="FF000000"/>
            <rFont val="Arial"/>
          </rPr>
          <t>Ogranicavanje temperature dimnih gasova za odredjenu snagu, samo ukoliko je ukljucen "Switch on smoke adjustment" (p11 u 1234 meniju)</t>
        </r>
      </text>
    </comment>
    <comment ref="B69" authorId="0" shapeId="0">
      <text>
        <r>
          <rPr>
            <sz val="10"/>
            <color rgb="FF000000"/>
            <rFont val="Arial"/>
          </rPr>
          <t>Ogranicavanje temperature dimnih gasova za odredjenu snagu, samo ukoliko je ukljucen "Switch on smoke adjustment" (p11 u 1234 meniju)</t>
        </r>
      </text>
    </comment>
    <comment ref="B70" authorId="0" shapeId="0">
      <text>
        <r>
          <rPr>
            <sz val="10"/>
            <color rgb="FF000000"/>
            <rFont val="Arial"/>
          </rPr>
          <t>Ogranicavanje temperature dimnih gasova za odredjenu snagu, samo ukoliko je ukljucen "Switch on smoke adjustment" (p11 u 1234 meniju)</t>
        </r>
      </text>
    </comment>
    <comment ref="B71" authorId="0" shapeId="0">
      <text>
        <r>
          <rPr>
            <sz val="10"/>
            <color rgb="FF000000"/>
            <rFont val="Arial"/>
          </rPr>
          <t>Ogranicavanje temperature dimnih gasova za odredjenu snagu, samo ukoliko je ukljucen "Switch on smoke adjustment" (p11 u 1234 meniju)</t>
        </r>
      </text>
    </comment>
    <comment ref="B72" authorId="0" shapeId="0">
      <text>
        <r>
          <rPr>
            <sz val="10"/>
            <color rgb="FF000000"/>
            <rFont val="Arial"/>
          </rPr>
          <t>Ogranicavanje temperature dimnih gasova za odredjenu snagu, samo ukoliko je ukljucen "Switch on smoke adjustment" (p11 u 1234 meniju)</t>
        </r>
      </text>
    </comment>
    <comment ref="B74" authorId="0" shapeId="0">
      <text>
        <r>
          <rPr>
            <sz val="10"/>
            <color rgb="FF000000"/>
            <rFont val="Arial"/>
          </rPr>
          <t>U slucaju nestanka struje:
0-kotao se nece ponovno paliti
1-kotao ce se upaliti</t>
        </r>
      </text>
    </comment>
    <comment ref="B75" authorId="0" shapeId="0">
      <text>
        <r>
          <rPr>
            <sz val="10"/>
            <color rgb="FF000000"/>
            <rFont val="Arial"/>
          </rPr>
          <t>Delta temperature za ponovno paljenje kotla iz stanja cekanja.
(T_Water&lt;=Set-Delta)</t>
        </r>
      </text>
    </comment>
    <comment ref="B76" authorId="0" shapeId="0">
      <text>
        <r>
          <rPr>
            <sz val="10"/>
            <color rgb="FF000000"/>
            <rFont val="Arial"/>
          </rPr>
          <t>Koliko puta kotao pokusava da se upali.</t>
        </r>
      </text>
    </comment>
    <comment ref="B77" authorId="0" shapeId="0">
      <text>
        <r>
          <rPr>
            <sz val="10"/>
            <color rgb="FF000000"/>
            <rFont val="Arial"/>
          </rPr>
          <t>Vreme osvetljenosti ekrana</t>
        </r>
      </text>
    </comment>
    <comment ref="B78" authorId="0" shapeId="0">
      <text>
        <r>
          <rPr>
            <sz val="10"/>
            <color rgb="FF000000"/>
            <rFont val="Arial"/>
          </rPr>
          <t>Delta temperature vode preko zadane pri kojoj se kotao gasi i ide u fazu cekanja.
(T_Water&gt;=Set+Delta)</t>
        </r>
      </text>
    </comment>
    <comment ref="B79" authorId="0" shapeId="0">
      <text>
        <r>
          <rPr>
            <sz val="10"/>
            <color rgb="FF000000"/>
            <rFont val="Arial"/>
          </rPr>
          <t>Kada se koristi 2 mod eksternog termostata, posle ovog vremena kotao prelazi u rezim cekanja.</t>
        </r>
      </text>
    </comment>
    <comment ref="B80" authorId="0" shapeId="0">
      <text>
        <r>
          <rPr>
            <sz val="10"/>
            <color rgb="FF000000"/>
            <rFont val="Arial"/>
          </rPr>
          <t>0=Eksterni termostat iskljucen
1=eksterni termostat upravlja sa radom pumpe
2=Kada se otvori kontakt eksternog termostata kotao ide u modulaciju i nakon odredjenog vremena ako se kontakt ekst.term. ponovo ne zatvori kotao ide u cekanje do zatvaranja kontakta ekst.term.</t>
        </r>
      </text>
    </comment>
    <comment ref="B81" authorId="0" shapeId="0">
      <text>
        <r>
          <rPr>
            <sz val="10"/>
            <color rgb="FF000000"/>
            <rFont val="Arial"/>
          </rPr>
          <t>Koliko se stepeni snage koristi
1=kotao koristi i p5 i modulaciju p1
2= kotao koristi i p4-p5 i modulaciju p1
3=kotao koristi i p3-p4-p5 i modulaciju p1
4=kotao koristi i p2-p3-p4-p5 i modulaciju p1
5=kotao koristi i p2-p3-p4-p5 i modulaciju p1</t>
        </r>
      </text>
    </comment>
    <comment ref="B82" authorId="0" shapeId="0">
      <text>
        <r>
          <rPr>
            <sz val="10"/>
            <color rgb="FF000000"/>
            <rFont val="Arial"/>
          </rPr>
          <t>Ukljucivanje kontrole pritiska</t>
        </r>
      </text>
    </comment>
    <comment ref="B83" authorId="0" shapeId="0">
      <text>
        <r>
          <rPr>
            <sz val="10"/>
            <color rgb="FF000000"/>
            <rFont val="Arial"/>
          </rPr>
          <t>Ukljucivanje termostata peleta</t>
        </r>
      </text>
    </comment>
    <comment ref="B84" authorId="0" shapeId="0">
      <text>
        <r>
          <rPr>
            <sz val="10"/>
            <color rgb="FF000000"/>
            <rFont val="Arial"/>
          </rPr>
          <t>Ukljucivanje kontrole temperature dimnih gasova za svaku snagu posebno (PG61-PG62-PG63-PG64-PG65)</t>
        </r>
      </text>
    </comment>
    <comment ref="B85" authorId="0" shapeId="0">
      <text>
        <r>
          <rPr>
            <sz val="10"/>
            <color rgb="FF000000"/>
            <rFont val="Arial"/>
          </rPr>
          <t>Ukljucivanje mogucnosti da korisnik menja doziranje peleta od -4 do +4 (PG53-PG54-PG55-PG56-PG57-PG58-PG59-PG60) i brzine ventilatora (PG45-PG52)</t>
        </r>
      </text>
    </comment>
    <comment ref="B86" authorId="0" shapeId="0">
      <text>
        <r>
          <rPr>
            <sz val="10"/>
            <color rgb="FF000000"/>
            <rFont val="Arial"/>
          </rPr>
          <t>Ukljucivanje Puffer moda. U puffer modu kotao odmah ide u fazu cekanja kada se otvori kontakt eksternog termostata.</t>
        </r>
      </text>
    </comment>
    <comment ref="B87" authorId="0" shapeId="0">
      <text>
        <r>
          <rPr>
            <sz val="10"/>
            <color rgb="FF000000"/>
            <rFont val="Arial"/>
          </rPr>
          <t>Ukljucivanje SMS modem-a</t>
        </r>
      </text>
    </comment>
    <comment ref="B88" authorId="0" shapeId="0">
      <text>
        <r>
          <rPr>
            <sz val="10"/>
            <color rgb="FF000000"/>
            <rFont val="Arial"/>
          </rPr>
          <t>Ukljucivanje elektricne kocnice dozatora</t>
        </r>
      </text>
    </comment>
  </commentList>
</comments>
</file>

<file path=xl/comments4.xml><?xml version="1.0" encoding="utf-8"?>
<comments xmlns="http://schemas.openxmlformats.org/spreadsheetml/2006/main">
  <authors>
    <author/>
  </authors>
  <commentList>
    <comment ref="B4" authorId="0" shapeId="0">
      <text>
        <r>
          <rPr>
            <sz val="10"/>
            <color rgb="FF000000"/>
            <rFont val="Arial"/>
          </rPr>
          <t>Postojanje bocnih rupa na solji za sagorevanje peleta</t>
        </r>
      </text>
    </comment>
    <comment ref="B5" authorId="0" shapeId="0">
      <text>
        <r>
          <rPr>
            <sz val="10"/>
            <color rgb="FF000000"/>
            <rFont val="Arial"/>
          </rPr>
          <t>Meri se kada je kotao ugasen. Pritisnuti taster SET pa zatim drzati pritisnutu ikonu za podesavanje temp kotla nekih 10-ak sek. Cuce se kratak pisak i puz ce poceti da dozira pelet. Iskljucuje se tako sto se na pocetnoj strani pritisne dugme za paljenje-gasenje kotla.</t>
        </r>
      </text>
    </comment>
    <comment ref="B7" authorId="0" shapeId="0">
      <text>
        <r>
          <rPr>
            <sz val="10"/>
            <color rgb="FF000000"/>
            <rFont val="Arial"/>
          </rPr>
          <t>Izabrati jedan od ponudjenih odgovora iz padajuce liste</t>
        </r>
      </text>
    </comment>
    <comment ref="B9" authorId="0" shapeId="0">
      <text>
        <r>
          <rPr>
            <sz val="10"/>
            <color rgb="FF000000"/>
            <rFont val="Arial"/>
          </rPr>
          <t>Maksimalno vreme paljenja u min</t>
        </r>
      </text>
    </comment>
    <comment ref="B10" authorId="0" shapeId="0">
      <text>
        <r>
          <rPr>
            <sz val="10"/>
            <color rgb="FF000000"/>
            <rFont val="Arial"/>
          </rPr>
          <t>Trajanje stabilizacije plamena u min</t>
        </r>
      </text>
    </comment>
    <comment ref="B11" authorId="0" shapeId="0">
      <text>
        <r>
          <rPr>
            <sz val="10"/>
            <color rgb="FF000000"/>
            <rFont val="Arial"/>
          </rPr>
          <t>Razmak izmedju ciscenja produvavanjem u min</t>
        </r>
      </text>
    </comment>
    <comment ref="B12" authorId="0" shapeId="0">
      <text>
        <r>
          <rPr>
            <sz val="10"/>
            <color rgb="FF000000"/>
            <rFont val="Arial"/>
          </rPr>
          <t>Trajanje ciscenja produvavanjem u sekundama</t>
        </r>
      </text>
    </comment>
    <comment ref="B13" authorId="0" shapeId="0">
      <text>
        <r>
          <rPr>
            <sz val="10"/>
            <color rgb="FF000000"/>
            <rFont val="Arial"/>
          </rPr>
          <t xml:space="preserve">Kasnjenje alarma u sekundama
</t>
        </r>
      </text>
    </comment>
    <comment ref="B14" authorId="0" shapeId="0">
      <text>
        <r>
          <rPr>
            <sz val="10"/>
            <color rgb="FF000000"/>
            <rFont val="Arial"/>
          </rPr>
          <t>Maksimalna temperatura dimnih gasova. U slucaju dostizanja ove temperature dimnih gasova kotao ide u modulaciju.(max performance)</t>
        </r>
      </text>
    </comment>
    <comment ref="B15" authorId="0" shapeId="0">
      <text>
        <r>
          <rPr>
            <sz val="10"/>
            <color rgb="FF000000"/>
            <rFont val="Arial"/>
          </rPr>
          <t xml:space="preserve">Razlika izmedju temperature vode i dimnih gasova pri kojoj se konstatuje nepostojanje plamena ili alarm nema peleta.
Tdim.gas&lt;=Tvode+delta
</t>
        </r>
      </text>
    </comment>
    <comment ref="B16" authorId="0" shapeId="0">
      <text>
        <r>
          <rPr>
            <sz val="10"/>
            <color rgb="FF000000"/>
            <rFont val="Arial"/>
          </rPr>
          <t>Razlika izmedju temperature dimnih gasova i vode pri kojoj se konstatuje postojanje plamena u fazi raspaljivanja goriva.
Tdim.gas&gt;=Tvode+delta</t>
        </r>
      </text>
    </comment>
    <comment ref="B17" authorId="0" shapeId="0">
      <text>
        <r>
          <rPr>
            <sz val="10"/>
            <color rgb="FF000000"/>
            <rFont val="Arial"/>
          </rPr>
          <t xml:space="preserve">U fazi rada grejaca koliko se sekundi konstantno dozira pelet. Preporuka je da se u ovoj fazi udozira peleta da se njime prekrije grejac.
</t>
        </r>
      </text>
    </comment>
    <comment ref="B18" authorId="0" shapeId="0">
      <text>
        <r>
          <rPr>
            <sz val="10"/>
            <color rgb="FF000000"/>
            <rFont val="Arial"/>
          </rPr>
          <t>Temperatura vode pri kojoj se startuje program protiv smrzavanja vode</t>
        </r>
      </text>
    </comment>
    <comment ref="B19" authorId="0" shapeId="0">
      <text>
        <r>
          <rPr>
            <sz val="10"/>
            <color rgb="FF000000"/>
            <rFont val="Arial"/>
          </rPr>
          <t xml:space="preserve">Temperatura vode pri kojoj se startuje pumpa (pumpa prestaje sa radom 5 stepeni manje). Ovaj parametar ujedno odredjuje i minimalnu temperaturu vode koja se moze zadati. </t>
        </r>
      </text>
    </comment>
    <comment ref="B20" authorId="0" shapeId="0">
      <text>
        <r>
          <rPr>
            <sz val="10"/>
            <color rgb="FF000000"/>
            <rFont val="Arial"/>
          </rPr>
          <t>Vreme izmedju dva izvlacenja pepela. (opciono kod nekih kotlova)</t>
        </r>
      </text>
    </comment>
    <comment ref="B21" authorId="0" shapeId="0">
      <text>
        <r>
          <rPr>
            <sz val="10"/>
            <color rgb="FF000000"/>
            <rFont val="Arial"/>
          </rPr>
          <t>Vreme izvlacenja pepela</t>
        </r>
      </text>
    </comment>
    <comment ref="B22" authorId="0" shapeId="0">
      <text>
        <r>
          <rPr>
            <sz val="10"/>
            <color rgb="FF000000"/>
            <rFont val="Arial"/>
          </rPr>
          <t>Vreme kasnjenja alarma kada temperature vode u kotlu bude iznad maksimalne dozovljene</t>
        </r>
      </text>
    </comment>
    <comment ref="B23" authorId="0" shapeId="0">
      <text>
        <r>
          <rPr>
            <sz val="10"/>
            <color rgb="FF000000"/>
            <rFont val="Arial"/>
          </rPr>
          <t>0=bez kontrole broja obrtaja ventilatora
1=merenje broja obrtaja ventilatora pomocu Enkodera
2=kontrola ventilatora pomocu merenja potpritiska (HUBA)</t>
        </r>
      </text>
    </comment>
    <comment ref="B24" authorId="0" shapeId="0">
      <text>
        <r>
          <rPr>
            <sz val="10"/>
            <color rgb="FF000000"/>
            <rFont val="Arial"/>
          </rPr>
          <t>Koliko ima sati do servisa (broji samo kada je kotao u stanju ON)</t>
        </r>
      </text>
    </comment>
    <comment ref="B25" authorId="0" shapeId="0">
      <text>
        <r>
          <rPr>
            <sz val="10"/>
            <color rgb="FF000000"/>
            <rFont val="Arial"/>
          </rPr>
          <t>Minimalno vreme gasenja, kada kotao ode u fazu gasenja zaustavlja se doziranje peletima i ventilator ide na maksimalne obrtaje sve dok temperatura dimnih gasova ne padne na vrednost odredjenu parametrom PG07, ukoliko se taj uslov ispuni pre isteka ovog vremena ventilator ce nastaviti sa max obrtajima sve dok ne istekne ovo vreme da bi osigurali da sav pelet iz solje izgori.</t>
        </r>
      </text>
    </comment>
    <comment ref="B26" authorId="0" shapeId="0">
      <text>
        <r>
          <rPr>
            <sz val="10"/>
            <color rgb="FF000000"/>
            <rFont val="Arial"/>
          </rPr>
          <t>Vreme rada predgrevanja grejaca bez doziranja, pre faze raspaljivanja goriva</t>
        </r>
      </text>
    </comment>
    <comment ref="B27" authorId="0" shapeId="0">
      <text>
        <r>
          <rPr>
            <sz val="10"/>
            <color rgb="FF000000"/>
            <rFont val="Arial"/>
          </rPr>
          <t>Broj ciklusa doziranja (rad+pauza) pre promene snage</t>
        </r>
      </text>
    </comment>
    <comment ref="B28" authorId="0" shapeId="0">
      <text>
        <r>
          <rPr>
            <sz val="10"/>
            <color rgb="FF000000"/>
            <rFont val="Arial"/>
          </rPr>
          <t>Vreme rada puza u fazi raspaljivanja goriva</t>
        </r>
      </text>
    </comment>
    <comment ref="B29" authorId="0" shapeId="0">
      <text>
        <r>
          <rPr>
            <sz val="10"/>
            <color rgb="FF000000"/>
            <rFont val="Arial"/>
          </rPr>
          <t>Vreme pauze puza u fazi raspaljivanja goriva</t>
        </r>
      </text>
    </comment>
    <comment ref="B30" authorId="0" shapeId="0">
      <text>
        <r>
          <rPr>
            <sz val="10"/>
            <color rgb="FF000000"/>
            <rFont val="Arial"/>
          </rPr>
          <t>Vreme rada puza u fazi stabilizacije plamena</t>
        </r>
      </text>
    </comment>
    <comment ref="B31" authorId="0" shapeId="0">
      <text>
        <r>
          <rPr>
            <sz val="10"/>
            <color rgb="FF000000"/>
            <rFont val="Arial"/>
          </rPr>
          <t>Vreme pauze puza u fazi stabilizacije plamena</t>
        </r>
      </text>
    </comment>
    <comment ref="B32" authorId="0" shapeId="0">
      <text>
        <r>
          <rPr>
            <sz val="10"/>
            <color rgb="FF000000"/>
            <rFont val="Arial"/>
          </rPr>
          <t>Vreme rada puza u fazi ciscenja produvavanjem</t>
        </r>
      </text>
    </comment>
    <comment ref="B33" authorId="0" shapeId="0">
      <text>
        <r>
          <rPr>
            <sz val="10"/>
            <color rgb="FF000000"/>
            <rFont val="Arial"/>
          </rPr>
          <t>Vreme pauze puza u fazi ciscenja produvavanjem</t>
        </r>
      </text>
    </comment>
    <comment ref="B34" authorId="0" shapeId="0">
      <text>
        <r>
          <rPr>
            <sz val="10"/>
            <color rgb="FF000000"/>
            <rFont val="Arial"/>
          </rPr>
          <t>Vreme rada puza pri snazi 1</t>
        </r>
      </text>
    </comment>
    <comment ref="B35" authorId="0" shapeId="0">
      <text>
        <r>
          <rPr>
            <sz val="10"/>
            <color rgb="FF000000"/>
            <rFont val="Arial"/>
          </rPr>
          <t>Vreme pauze puza pri snazi 1</t>
        </r>
      </text>
    </comment>
    <comment ref="B36" authorId="0" shapeId="0">
      <text>
        <r>
          <rPr>
            <sz val="10"/>
            <color rgb="FF000000"/>
            <rFont val="Arial"/>
          </rPr>
          <t>Vreme rada puza pri snazi 2</t>
        </r>
      </text>
    </comment>
    <comment ref="B37" authorId="0" shapeId="0">
      <text>
        <r>
          <rPr>
            <sz val="10"/>
            <color rgb="FF000000"/>
            <rFont val="Arial"/>
          </rPr>
          <t>Vreme pauze puza pri snazi 2</t>
        </r>
      </text>
    </comment>
    <comment ref="B38" authorId="0" shapeId="0">
      <text>
        <r>
          <rPr>
            <sz val="10"/>
            <color rgb="FF000000"/>
            <rFont val="Arial"/>
          </rPr>
          <t>Vreme rada puza pri snazi 3</t>
        </r>
      </text>
    </comment>
    <comment ref="B39" authorId="0" shapeId="0">
      <text>
        <r>
          <rPr>
            <sz val="10"/>
            <color rgb="FF000000"/>
            <rFont val="Arial"/>
          </rPr>
          <t>Vreme pauze puza pri snazi 3</t>
        </r>
      </text>
    </comment>
    <comment ref="B40" authorId="0" shapeId="0">
      <text>
        <r>
          <rPr>
            <sz val="10"/>
            <color rgb="FF000000"/>
            <rFont val="Arial"/>
          </rPr>
          <t>Vreme rada puza pri snazi 4</t>
        </r>
      </text>
    </comment>
    <comment ref="B41" authorId="0" shapeId="0">
      <text>
        <r>
          <rPr>
            <sz val="10"/>
            <color rgb="FF000000"/>
            <rFont val="Arial"/>
          </rPr>
          <t>Vreme pauze puza pri snazi 4</t>
        </r>
      </text>
    </comment>
    <comment ref="B42" authorId="0" shapeId="0">
      <text>
        <r>
          <rPr>
            <sz val="10"/>
            <color rgb="FF000000"/>
            <rFont val="Arial"/>
          </rPr>
          <t>Vreme rada puza pri snazi 5</t>
        </r>
      </text>
    </comment>
    <comment ref="B43" authorId="0" shapeId="0">
      <text>
        <r>
          <rPr>
            <sz val="10"/>
            <color rgb="FF000000"/>
            <rFont val="Arial"/>
          </rPr>
          <t>Vreme pauze puza pri snazi 5</t>
        </r>
      </text>
    </comment>
    <comment ref="B44" authorId="0" shapeId="0">
      <text>
        <r>
          <rPr>
            <sz val="10"/>
            <color rgb="FF000000"/>
            <rFont val="Arial"/>
          </rPr>
          <t>Brzina ventilatora u fazi raspaljivanja goriva</t>
        </r>
      </text>
    </comment>
    <comment ref="B45" authorId="0" shapeId="0">
      <text>
        <r>
          <rPr>
            <sz val="10"/>
            <color rgb="FF000000"/>
            <rFont val="Arial"/>
          </rPr>
          <t>Brzina ventilatora u fazi stabilizacije plamena</t>
        </r>
      </text>
    </comment>
    <comment ref="B46" authorId="0" shapeId="0">
      <text>
        <r>
          <rPr>
            <sz val="10"/>
            <color rgb="FF000000"/>
            <rFont val="Arial"/>
          </rPr>
          <t>Brzina ventilatora u fazi ciscenja</t>
        </r>
      </text>
    </comment>
    <comment ref="B47" authorId="0" shapeId="0">
      <text>
        <r>
          <rPr>
            <sz val="10"/>
            <color rgb="FF000000"/>
            <rFont val="Arial"/>
          </rPr>
          <t>Brzina ventilatora pri snazi 1</t>
        </r>
      </text>
    </comment>
    <comment ref="B48" authorId="0" shapeId="0">
      <text>
        <r>
          <rPr>
            <sz val="10"/>
            <color rgb="FF000000"/>
            <rFont val="Arial"/>
          </rPr>
          <t>Brzina ventilatora pri snazi 2</t>
        </r>
      </text>
    </comment>
    <comment ref="B49" authorId="0" shapeId="0">
      <text>
        <r>
          <rPr>
            <sz val="10"/>
            <color rgb="FF000000"/>
            <rFont val="Arial"/>
          </rPr>
          <t>Brzina ventilatora pri snazi 3</t>
        </r>
      </text>
    </comment>
    <comment ref="B50" authorId="0" shapeId="0">
      <text>
        <r>
          <rPr>
            <sz val="10"/>
            <color rgb="FF000000"/>
            <rFont val="Arial"/>
          </rPr>
          <t>Brzina ventilatora pri snazi 4</t>
        </r>
      </text>
    </comment>
    <comment ref="B51" authorId="0" shapeId="0">
      <text>
        <r>
          <rPr>
            <sz val="10"/>
            <color rgb="FF000000"/>
            <rFont val="Arial"/>
          </rPr>
          <t>Brzina ventilatora pri snazi 5</t>
        </r>
      </text>
    </comment>
    <comment ref="B52" authorId="0" shapeId="0">
      <text>
        <r>
          <rPr>
            <sz val="10"/>
            <color rgb="FF000000"/>
            <rFont val="Arial"/>
          </rPr>
          <t>Korekcija brzine ventilatora ukoliko je ukljucen "Switch on user adjustment" (p12 u 1234 meniju)</t>
        </r>
      </text>
    </comment>
    <comment ref="B53" authorId="0" shapeId="0">
      <text>
        <r>
          <rPr>
            <sz val="10"/>
            <color rgb="FF000000"/>
            <rFont val="Arial"/>
          </rPr>
          <t>Korekcija brzine ventilatora ukoliko je ukljucen "Switch on user adjustment" (p12 u 1234 meniju)</t>
        </r>
      </text>
    </comment>
    <comment ref="B54" authorId="0" shapeId="0">
      <text>
        <r>
          <rPr>
            <sz val="10"/>
            <color rgb="FF000000"/>
            <rFont val="Arial"/>
          </rPr>
          <t>Korekcija brzine ventilatora ukoliko je ukljucen "Switch on user adjustment" (p12 u 1234 meniju)</t>
        </r>
      </text>
    </comment>
    <comment ref="B55" authorId="0" shapeId="0">
      <text>
        <r>
          <rPr>
            <sz val="10"/>
            <color rgb="FF000000"/>
            <rFont val="Arial"/>
          </rPr>
          <t>Korekcija brzine ventilatora ukoliko je ukljucen "Switch on user adjustment" (p12 u 1234 meniju)</t>
        </r>
      </text>
    </comment>
    <comment ref="B56" authorId="0" shapeId="0">
      <text>
        <r>
          <rPr>
            <sz val="10"/>
            <color rgb="FF000000"/>
            <rFont val="Arial"/>
          </rPr>
          <t>Korekcija brzine ventilatora ukoliko je ukljucen "Switch on user adjustment" (p12 u 1234 meniju)</t>
        </r>
      </text>
    </comment>
    <comment ref="B57" authorId="0" shapeId="0">
      <text>
        <r>
          <rPr>
            <sz val="10"/>
            <color rgb="FF000000"/>
            <rFont val="Arial"/>
          </rPr>
          <t>Korekcija brzine ventilatora ukoliko je ukljucen "Switch on user adjustment" (p12 u 1234 meniju)</t>
        </r>
      </text>
    </comment>
    <comment ref="B58" authorId="0" shapeId="0">
      <text>
        <r>
          <rPr>
            <sz val="10"/>
            <color rgb="FF000000"/>
            <rFont val="Arial"/>
          </rPr>
          <t>Korekcija brzine ventilatora ukoliko je ukljucen "Switch on user adjustment" (p12 u 1234 meniju)</t>
        </r>
      </text>
    </comment>
    <comment ref="B59" authorId="0" shapeId="0">
      <text>
        <r>
          <rPr>
            <sz val="10"/>
            <color rgb="FF000000"/>
            <rFont val="Arial"/>
          </rPr>
          <t>Korekcija brzine ventilatora ukoliko je ukljucen "Switch on user adjustment" (p12 u 1234 meniju)</t>
        </r>
      </text>
    </comment>
    <comment ref="B60" authorId="0" shapeId="0">
      <text>
        <r>
          <rPr>
            <sz val="10"/>
            <color rgb="FF000000"/>
            <rFont val="Arial"/>
          </rPr>
          <t>Korekcija doziranja ukoliko je ikljucen "Switch on user adjustment" (p12 u 1234 meniju)</t>
        </r>
      </text>
    </comment>
    <comment ref="B61" authorId="0" shapeId="0">
      <text>
        <r>
          <rPr>
            <sz val="10"/>
            <color rgb="FF000000"/>
            <rFont val="Arial"/>
          </rPr>
          <t>Korekcija doziranja ukoliko je ikljucen "Switch on user adjustment" (p12 u 1234 meniju)</t>
        </r>
      </text>
    </comment>
    <comment ref="B62" authorId="0" shapeId="0">
      <text>
        <r>
          <rPr>
            <sz val="10"/>
            <color rgb="FF000000"/>
            <rFont val="Arial"/>
          </rPr>
          <t>Korekcija doziranja ukoliko je ikljucen "Switch on user adjustment" (p12 u 1234 meniju)</t>
        </r>
      </text>
    </comment>
    <comment ref="B63" authorId="0" shapeId="0">
      <text>
        <r>
          <rPr>
            <sz val="10"/>
            <color rgb="FF000000"/>
            <rFont val="Arial"/>
          </rPr>
          <t>Korekcija doziranja ukoliko je ikljucen "Switch on user adjustment" (p12 u 1234 meniju)</t>
        </r>
      </text>
    </comment>
    <comment ref="B64" authorId="0" shapeId="0">
      <text>
        <r>
          <rPr>
            <sz val="10"/>
            <color rgb="FF000000"/>
            <rFont val="Arial"/>
          </rPr>
          <t>Korekcija doziranja ukoliko je ikljucen "Switch on user adjustment" (p12 u 1234 meniju)</t>
        </r>
      </text>
    </comment>
    <comment ref="B65" authorId="0" shapeId="0">
      <text>
        <r>
          <rPr>
            <sz val="10"/>
            <color rgb="FF000000"/>
            <rFont val="Arial"/>
          </rPr>
          <t>Korekcija doziranja ukoliko je ikljucen "Switch on user adjustment" (p12 u 1234 meniju)</t>
        </r>
      </text>
    </comment>
    <comment ref="B66" authorId="0" shapeId="0">
      <text>
        <r>
          <rPr>
            <sz val="10"/>
            <color rgb="FF000000"/>
            <rFont val="Arial"/>
          </rPr>
          <t>Korekcija doziranja ukoliko je ikljucen "Switch on user adjustment" (p12 u 1234 meniju)</t>
        </r>
      </text>
    </comment>
    <comment ref="B67" authorId="0" shapeId="0">
      <text>
        <r>
          <rPr>
            <sz val="10"/>
            <color rgb="FF000000"/>
            <rFont val="Arial"/>
          </rPr>
          <t>Korekcija doziranja ukoliko je ikljucen "Switch on user adjustment" (p12 u 1234 meniju)</t>
        </r>
      </text>
    </comment>
    <comment ref="B68" authorId="0" shapeId="0">
      <text>
        <r>
          <rPr>
            <sz val="10"/>
            <color rgb="FF000000"/>
            <rFont val="Arial"/>
          </rPr>
          <t>Ogranicavanje temperature dimnih gasova za odredjenu snagu, samo ukoliko je ukljucen "Switch on smoke adjustment" (p11 u 1234 meniju)</t>
        </r>
      </text>
    </comment>
    <comment ref="B69" authorId="0" shapeId="0">
      <text>
        <r>
          <rPr>
            <sz val="10"/>
            <color rgb="FF000000"/>
            <rFont val="Arial"/>
          </rPr>
          <t>Ogranicavanje temperature dimnih gasova za odredjenu snagu, samo ukoliko je ukljucen "Switch on smoke adjustment" (p11 u 1234 meniju)</t>
        </r>
      </text>
    </comment>
    <comment ref="B70" authorId="0" shapeId="0">
      <text>
        <r>
          <rPr>
            <sz val="10"/>
            <color rgb="FF000000"/>
            <rFont val="Arial"/>
          </rPr>
          <t>Ogranicavanje temperature dimnih gasova za odredjenu snagu, samo ukoliko je ukljucen "Switch on smoke adjustment" (p11 u 1234 meniju)</t>
        </r>
      </text>
    </comment>
    <comment ref="B71" authorId="0" shapeId="0">
      <text>
        <r>
          <rPr>
            <sz val="10"/>
            <color rgb="FF000000"/>
            <rFont val="Arial"/>
          </rPr>
          <t>Ogranicavanje temperature dimnih gasova za odredjenu snagu, samo ukoliko je ukljucen "Switch on smoke adjustment" (p11 u 1234 meniju)</t>
        </r>
      </text>
    </comment>
    <comment ref="B72" authorId="0" shapeId="0">
      <text>
        <r>
          <rPr>
            <sz val="10"/>
            <color rgb="FF000000"/>
            <rFont val="Arial"/>
          </rPr>
          <t>Ogranicavanje temperature dimnih gasova za odredjenu snagu, samo ukoliko je ukljucen "Switch on smoke adjustment" (p11 u 1234 meniju)</t>
        </r>
      </text>
    </comment>
    <comment ref="B74" authorId="0" shapeId="0">
      <text>
        <r>
          <rPr>
            <sz val="10"/>
            <color rgb="FF000000"/>
            <rFont val="Arial"/>
          </rPr>
          <t>U slucaju nestanka struje:
0-kotao se nece ponovno paliti
1-kotao ce se upaliti</t>
        </r>
      </text>
    </comment>
    <comment ref="B75" authorId="0" shapeId="0">
      <text>
        <r>
          <rPr>
            <sz val="10"/>
            <color rgb="FF000000"/>
            <rFont val="Arial"/>
          </rPr>
          <t>Delta temperature za ponovno paljenje kotla iz stanja cekanja.
(T_Water&lt;=Set-Delta)</t>
        </r>
      </text>
    </comment>
    <comment ref="B76" authorId="0" shapeId="0">
      <text>
        <r>
          <rPr>
            <sz val="10"/>
            <color rgb="FF000000"/>
            <rFont val="Arial"/>
          </rPr>
          <t>Koliko puta kotao pokusava da se upali.</t>
        </r>
      </text>
    </comment>
    <comment ref="B77" authorId="0" shapeId="0">
      <text>
        <r>
          <rPr>
            <sz val="10"/>
            <color rgb="FF000000"/>
            <rFont val="Arial"/>
          </rPr>
          <t>Vreme osvetljenosti ekrana</t>
        </r>
      </text>
    </comment>
    <comment ref="B78" authorId="0" shapeId="0">
      <text>
        <r>
          <rPr>
            <sz val="10"/>
            <color rgb="FF000000"/>
            <rFont val="Arial"/>
          </rPr>
          <t>Delta temperature vode preko zadane pri kojoj se kotao gasi i ide u fazu cekanja.
(T_Water&gt;=Set+Delta)</t>
        </r>
      </text>
    </comment>
    <comment ref="B79" authorId="0" shapeId="0">
      <text>
        <r>
          <rPr>
            <sz val="10"/>
            <color rgb="FF000000"/>
            <rFont val="Arial"/>
          </rPr>
          <t>Kada se koristi 2 mod eksternog termostata, posle ovog vremena kotao prelazi u rezim cekanja.</t>
        </r>
      </text>
    </comment>
    <comment ref="B80" authorId="0" shapeId="0">
      <text>
        <r>
          <rPr>
            <sz val="10"/>
            <color rgb="FF000000"/>
            <rFont val="Arial"/>
          </rPr>
          <t>0=Eksterni termostat iskljucen
1=eksterni termostat upravlja sa radom pumpe
2=Kada se otvori kontakt eksternog termostata kotao ide u modulaciju i nakon odredjenog vremena ako se kontakt ekst.term. ponovo ne zatvori kotao ide u cekanje do zatvaranja kontakta ekst.term.</t>
        </r>
      </text>
    </comment>
    <comment ref="B81" authorId="0" shapeId="0">
      <text>
        <r>
          <rPr>
            <sz val="10"/>
            <color rgb="FF000000"/>
            <rFont val="Arial"/>
          </rPr>
          <t>Koliko se stepeni snage koristi
1=kotao koristi i p5 i modulaciju p1
2= kotao koristi i p4-p5 i modulaciju p1
3=kotao koristi i p3-p4-p5 i modulaciju p1
4=kotao koristi i p2-p3-p4-p5 i modulaciju p1
5=kotao koristi i p2-p3-p4-p5 i modulaciju p1</t>
        </r>
      </text>
    </comment>
    <comment ref="B82" authorId="0" shapeId="0">
      <text>
        <r>
          <rPr>
            <sz val="10"/>
            <color rgb="FF000000"/>
            <rFont val="Arial"/>
          </rPr>
          <t>Ukljucivanje kontrole pritiska</t>
        </r>
      </text>
    </comment>
    <comment ref="B83" authorId="0" shapeId="0">
      <text>
        <r>
          <rPr>
            <sz val="10"/>
            <color rgb="FF000000"/>
            <rFont val="Arial"/>
          </rPr>
          <t>Ukljucivanje termostata peleta</t>
        </r>
      </text>
    </comment>
    <comment ref="B84" authorId="0" shapeId="0">
      <text>
        <r>
          <rPr>
            <sz val="10"/>
            <color rgb="FF000000"/>
            <rFont val="Arial"/>
          </rPr>
          <t>Ukljucivanje kontrole temperature dimnih gasova za svaku snagu posebno (PG61-PG62-PG63-PG64-PG65)</t>
        </r>
      </text>
    </comment>
    <comment ref="B85" authorId="0" shapeId="0">
      <text>
        <r>
          <rPr>
            <sz val="10"/>
            <color rgb="FF000000"/>
            <rFont val="Arial"/>
          </rPr>
          <t>Ukljucivanje mogucnosti da korisnik menja doziranje peleta od -4 do +4 (PG53-PG54-PG55-PG56-PG57-PG58-PG59-PG60) i brzine ventilatora (PG45-PG52)</t>
        </r>
      </text>
    </comment>
    <comment ref="B86" authorId="0" shapeId="0">
      <text>
        <r>
          <rPr>
            <sz val="10"/>
            <color rgb="FF000000"/>
            <rFont val="Arial"/>
          </rPr>
          <t>Ukljucivanje Puffer moda. U puffer modu kotao odmah ide u fazu cekanja kada se otvori kontakt eksternog termostata.</t>
        </r>
      </text>
    </comment>
    <comment ref="B87" authorId="0" shapeId="0">
      <text>
        <r>
          <rPr>
            <sz val="10"/>
            <color rgb="FF000000"/>
            <rFont val="Arial"/>
          </rPr>
          <t>Ukljucivanje SMS modem-a</t>
        </r>
      </text>
    </comment>
    <comment ref="B88" authorId="0" shapeId="0">
      <text>
        <r>
          <rPr>
            <sz val="10"/>
            <color rgb="FF000000"/>
            <rFont val="Arial"/>
          </rPr>
          <t>Ukljucivanje elektricne kocnice dozatora</t>
        </r>
      </text>
    </comment>
  </commentList>
</comments>
</file>

<file path=xl/comments5.xml><?xml version="1.0" encoding="utf-8"?>
<comments xmlns="http://schemas.openxmlformats.org/spreadsheetml/2006/main">
  <authors>
    <author/>
  </authors>
  <commentList>
    <comment ref="B4" authorId="0" shapeId="0">
      <text>
        <r>
          <rPr>
            <sz val="10"/>
            <color rgb="FF000000"/>
            <rFont val="Arial"/>
          </rPr>
          <t>Postojanje bocnih rupa na solji za sagorevanje peleta</t>
        </r>
      </text>
    </comment>
    <comment ref="B5" authorId="0" shapeId="0">
      <text>
        <r>
          <rPr>
            <sz val="10"/>
            <color rgb="FF000000"/>
            <rFont val="Arial"/>
          </rPr>
          <t>Meri se kada je kotao ugasen. Pritisnuti taster SET pa zatim drzati pritisnutu ikonu za podesavanje temp kotla nekih 10-ak sek. Cuce se kratak pisak i puz ce poceti da dozira pelet. Iskljucuje se tako sto se na pocetnoj strani pritisne dugme za paljenje-gasenje kotla.</t>
        </r>
      </text>
    </comment>
    <comment ref="B7" authorId="0" shapeId="0">
      <text>
        <r>
          <rPr>
            <sz val="10"/>
            <color rgb="FF000000"/>
            <rFont val="Arial"/>
          </rPr>
          <t>Izabrati jedan od ponudjenih odgovora iz padajuce liste</t>
        </r>
      </text>
    </comment>
    <comment ref="B9" authorId="0" shapeId="0">
      <text>
        <r>
          <rPr>
            <sz val="10"/>
            <color rgb="FF000000"/>
            <rFont val="Arial"/>
          </rPr>
          <t>Maksimalno vreme paljenja u min</t>
        </r>
      </text>
    </comment>
    <comment ref="B10" authorId="0" shapeId="0">
      <text>
        <r>
          <rPr>
            <sz val="10"/>
            <color rgb="FF000000"/>
            <rFont val="Arial"/>
          </rPr>
          <t>Trajanje stabilizacije plamena u min</t>
        </r>
      </text>
    </comment>
    <comment ref="B11" authorId="0" shapeId="0">
      <text>
        <r>
          <rPr>
            <sz val="10"/>
            <color rgb="FF000000"/>
            <rFont val="Arial"/>
          </rPr>
          <t>Razmak izmedju ciscenja produvavanjem u min</t>
        </r>
      </text>
    </comment>
    <comment ref="B12" authorId="0" shapeId="0">
      <text>
        <r>
          <rPr>
            <sz val="10"/>
            <color rgb="FF000000"/>
            <rFont val="Arial"/>
          </rPr>
          <t>Trajanje ciscenja produvavanjem u sekundama</t>
        </r>
      </text>
    </comment>
    <comment ref="B13" authorId="0" shapeId="0">
      <text>
        <r>
          <rPr>
            <sz val="10"/>
            <color rgb="FF000000"/>
            <rFont val="Arial"/>
          </rPr>
          <t xml:space="preserve">Kasnjenje alarma u sekundama
</t>
        </r>
      </text>
    </comment>
    <comment ref="B14" authorId="0" shapeId="0">
      <text>
        <r>
          <rPr>
            <sz val="10"/>
            <color rgb="FF000000"/>
            <rFont val="Arial"/>
          </rPr>
          <t>Maksimalna temperatura dimnih gasova. U slucaju dostizanja ove temperature dimnih gasova kotao ide u modulaciju.(max performance)</t>
        </r>
      </text>
    </comment>
    <comment ref="B15" authorId="0" shapeId="0">
      <text>
        <r>
          <rPr>
            <sz val="10"/>
            <color rgb="FF000000"/>
            <rFont val="Arial"/>
          </rPr>
          <t xml:space="preserve">Razlika izmedju temperature vode i dimnih gasova pri kojoj se konstatuje nepostojanje plamena ili alarm nema peleta.
Tdim.gas&lt;=Tvode+delta
</t>
        </r>
      </text>
    </comment>
    <comment ref="B16" authorId="0" shapeId="0">
      <text>
        <r>
          <rPr>
            <sz val="10"/>
            <color rgb="FF000000"/>
            <rFont val="Arial"/>
          </rPr>
          <t>Razlika izmedju temperature dimnih gasova i vode pri kojoj se konstatuje postojanje plamena u fazi raspaljivanja goriva.
Tdim.gas&gt;=Tvode+delta</t>
        </r>
      </text>
    </comment>
    <comment ref="B17" authorId="0" shapeId="0">
      <text>
        <r>
          <rPr>
            <sz val="10"/>
            <color rgb="FF000000"/>
            <rFont val="Arial"/>
          </rPr>
          <t xml:space="preserve">U fazi rada grejaca koliko se sekundi konstantno dozira pelet. Preporuka je da se u ovoj fazi udozira peleta da se njime prekrije grejac.
</t>
        </r>
      </text>
    </comment>
    <comment ref="B18" authorId="0" shapeId="0">
      <text>
        <r>
          <rPr>
            <sz val="10"/>
            <color rgb="FF000000"/>
            <rFont val="Arial"/>
          </rPr>
          <t>Temperatura vode pri kojoj se startuje program protiv smrzavanja vode</t>
        </r>
      </text>
    </comment>
    <comment ref="B19" authorId="0" shapeId="0">
      <text>
        <r>
          <rPr>
            <sz val="10"/>
            <color rgb="FF000000"/>
            <rFont val="Arial"/>
          </rPr>
          <t xml:space="preserve">Temperatura vode pri kojoj se startuje pumpa (pumpa prestaje sa radom 5 stepeni manje). Ovaj parametar ujedno odredjuje i minimalnu temperaturu vode koja se moze zadati. </t>
        </r>
      </text>
    </comment>
    <comment ref="B20" authorId="0" shapeId="0">
      <text>
        <r>
          <rPr>
            <sz val="10"/>
            <color rgb="FF000000"/>
            <rFont val="Arial"/>
          </rPr>
          <t>Vreme izmedju dva izvlacenja pepela. (opciono kod nekih kotlova)</t>
        </r>
      </text>
    </comment>
    <comment ref="B21" authorId="0" shapeId="0">
      <text>
        <r>
          <rPr>
            <sz val="10"/>
            <color rgb="FF000000"/>
            <rFont val="Arial"/>
          </rPr>
          <t>Vreme izvlacenja pepela</t>
        </r>
      </text>
    </comment>
    <comment ref="B22" authorId="0" shapeId="0">
      <text>
        <r>
          <rPr>
            <sz val="10"/>
            <color rgb="FF000000"/>
            <rFont val="Arial"/>
          </rPr>
          <t>Vreme kasnjenja alarma kada temperature vode u kotlu bude iznad maksimalne dozovljene</t>
        </r>
      </text>
    </comment>
    <comment ref="B23" authorId="0" shapeId="0">
      <text>
        <r>
          <rPr>
            <sz val="10"/>
            <color rgb="FF000000"/>
            <rFont val="Arial"/>
          </rPr>
          <t>0=bez kontrole broja obrtaja ventilatora
1=merenje broja obrtaja ventilatora pomocu Enkodera
2=kontrola ventilatora pomocu merenja potpritiska (HUBA)</t>
        </r>
      </text>
    </comment>
    <comment ref="B24" authorId="0" shapeId="0">
      <text>
        <r>
          <rPr>
            <sz val="10"/>
            <color rgb="FF000000"/>
            <rFont val="Arial"/>
          </rPr>
          <t>Koliko ima sati do servisa (broji samo kada je kotao u stanju ON)</t>
        </r>
      </text>
    </comment>
    <comment ref="B25" authorId="0" shapeId="0">
      <text>
        <r>
          <rPr>
            <sz val="10"/>
            <color rgb="FF000000"/>
            <rFont val="Arial"/>
          </rPr>
          <t>Minimalno vreme gasenja, kada kotao ode u fazu gasenja zaustavlja se doziranje peletima i ventilator ide na maksimalne obrtaje sve dok temperatura dimnih gasova ne padne na vrednost odredjenu parametrom PG07, ukoliko se taj uslov ispuni pre isteka ovog vremena ventilator ce nastaviti sa max obrtajima sve dok ne istekne ovo vreme da bi osigurali da sav pelet iz solje izgori.</t>
        </r>
      </text>
    </comment>
    <comment ref="B26" authorId="0" shapeId="0">
      <text>
        <r>
          <rPr>
            <sz val="10"/>
            <color rgb="FF000000"/>
            <rFont val="Arial"/>
          </rPr>
          <t>Vreme rada predgrevanja grejaca bez doziranja, pre faze raspaljivanja goriva</t>
        </r>
      </text>
    </comment>
    <comment ref="B27" authorId="0" shapeId="0">
      <text>
        <r>
          <rPr>
            <sz val="10"/>
            <color rgb="FF000000"/>
            <rFont val="Arial"/>
          </rPr>
          <t>Broj ciklusa doziranja (rad+pauza) pre promene snage</t>
        </r>
      </text>
    </comment>
    <comment ref="B28" authorId="0" shapeId="0">
      <text>
        <r>
          <rPr>
            <sz val="10"/>
            <color rgb="FF000000"/>
            <rFont val="Arial"/>
          </rPr>
          <t>Vreme rada puza u fazi raspaljivanja goriva</t>
        </r>
      </text>
    </comment>
    <comment ref="B29" authorId="0" shapeId="0">
      <text>
        <r>
          <rPr>
            <sz val="10"/>
            <color rgb="FF000000"/>
            <rFont val="Arial"/>
          </rPr>
          <t>Vreme pauze puza u fazi raspaljivanja goriva</t>
        </r>
      </text>
    </comment>
    <comment ref="B30" authorId="0" shapeId="0">
      <text>
        <r>
          <rPr>
            <sz val="10"/>
            <color rgb="FF000000"/>
            <rFont val="Arial"/>
          </rPr>
          <t>Vreme rada puza u fazi stabilizacije plamena</t>
        </r>
      </text>
    </comment>
    <comment ref="B31" authorId="0" shapeId="0">
      <text>
        <r>
          <rPr>
            <sz val="10"/>
            <color rgb="FF000000"/>
            <rFont val="Arial"/>
          </rPr>
          <t>Vreme pauze puza u fazi stabilizacije plamena</t>
        </r>
      </text>
    </comment>
    <comment ref="B32" authorId="0" shapeId="0">
      <text>
        <r>
          <rPr>
            <sz val="10"/>
            <color rgb="FF000000"/>
            <rFont val="Arial"/>
          </rPr>
          <t>Vreme rada puza u fazi ciscenja produvavanjem</t>
        </r>
      </text>
    </comment>
    <comment ref="B33" authorId="0" shapeId="0">
      <text>
        <r>
          <rPr>
            <sz val="10"/>
            <color rgb="FF000000"/>
            <rFont val="Arial"/>
          </rPr>
          <t>Vreme pauze puza u fazi ciscenja produvavanjem</t>
        </r>
      </text>
    </comment>
    <comment ref="B34" authorId="0" shapeId="0">
      <text>
        <r>
          <rPr>
            <sz val="10"/>
            <color rgb="FF000000"/>
            <rFont val="Arial"/>
          </rPr>
          <t>Vreme rada puza pri snazi 1</t>
        </r>
      </text>
    </comment>
    <comment ref="B35" authorId="0" shapeId="0">
      <text>
        <r>
          <rPr>
            <sz val="10"/>
            <color rgb="FF000000"/>
            <rFont val="Arial"/>
          </rPr>
          <t>Vreme pauze puza pri snazi 1</t>
        </r>
      </text>
    </comment>
    <comment ref="B36" authorId="0" shapeId="0">
      <text>
        <r>
          <rPr>
            <sz val="10"/>
            <color rgb="FF000000"/>
            <rFont val="Arial"/>
          </rPr>
          <t>Vreme rada puza pri snazi 2</t>
        </r>
      </text>
    </comment>
    <comment ref="B37" authorId="0" shapeId="0">
      <text>
        <r>
          <rPr>
            <sz val="10"/>
            <color rgb="FF000000"/>
            <rFont val="Arial"/>
          </rPr>
          <t>Vreme pauze puza pri snazi 2</t>
        </r>
      </text>
    </comment>
    <comment ref="B38" authorId="0" shapeId="0">
      <text>
        <r>
          <rPr>
            <sz val="10"/>
            <color rgb="FF000000"/>
            <rFont val="Arial"/>
          </rPr>
          <t>Vreme rada puza pri snazi 3</t>
        </r>
      </text>
    </comment>
    <comment ref="B39" authorId="0" shapeId="0">
      <text>
        <r>
          <rPr>
            <sz val="10"/>
            <color rgb="FF000000"/>
            <rFont val="Arial"/>
          </rPr>
          <t>Vreme pauze puza pri snazi 3</t>
        </r>
      </text>
    </comment>
    <comment ref="B40" authorId="0" shapeId="0">
      <text>
        <r>
          <rPr>
            <sz val="10"/>
            <color rgb="FF000000"/>
            <rFont val="Arial"/>
          </rPr>
          <t>Vreme rada puza pri snazi 4</t>
        </r>
      </text>
    </comment>
    <comment ref="B41" authorId="0" shapeId="0">
      <text>
        <r>
          <rPr>
            <sz val="10"/>
            <color rgb="FF000000"/>
            <rFont val="Arial"/>
          </rPr>
          <t>Vreme pauze puza pri snazi 4</t>
        </r>
      </text>
    </comment>
    <comment ref="B42" authorId="0" shapeId="0">
      <text>
        <r>
          <rPr>
            <sz val="10"/>
            <color rgb="FF000000"/>
            <rFont val="Arial"/>
          </rPr>
          <t>Vreme rada puza pri snazi 5</t>
        </r>
      </text>
    </comment>
    <comment ref="B43" authorId="0" shapeId="0">
      <text>
        <r>
          <rPr>
            <sz val="10"/>
            <color rgb="FF000000"/>
            <rFont val="Arial"/>
          </rPr>
          <t>Vreme pauze puza pri snazi 5</t>
        </r>
      </text>
    </comment>
    <comment ref="B44" authorId="0" shapeId="0">
      <text>
        <r>
          <rPr>
            <sz val="10"/>
            <color rgb="FF000000"/>
            <rFont val="Arial"/>
          </rPr>
          <t>Brzina ventilatora u fazi raspaljivanja goriva</t>
        </r>
      </text>
    </comment>
    <comment ref="B45" authorId="0" shapeId="0">
      <text>
        <r>
          <rPr>
            <sz val="10"/>
            <color rgb="FF000000"/>
            <rFont val="Arial"/>
          </rPr>
          <t>Brzina ventilatora u fazi stabilizacije plamena</t>
        </r>
      </text>
    </comment>
    <comment ref="B46" authorId="0" shapeId="0">
      <text>
        <r>
          <rPr>
            <sz val="10"/>
            <color rgb="FF000000"/>
            <rFont val="Arial"/>
          </rPr>
          <t>Brzina ventilatora u fazi ciscenja</t>
        </r>
      </text>
    </comment>
    <comment ref="B47" authorId="0" shapeId="0">
      <text>
        <r>
          <rPr>
            <sz val="10"/>
            <color rgb="FF000000"/>
            <rFont val="Arial"/>
          </rPr>
          <t>Brzina ventilatora pri snazi 1</t>
        </r>
      </text>
    </comment>
    <comment ref="B48" authorId="0" shapeId="0">
      <text>
        <r>
          <rPr>
            <sz val="10"/>
            <color rgb="FF000000"/>
            <rFont val="Arial"/>
          </rPr>
          <t>Brzina ventilatora pri snazi 2</t>
        </r>
      </text>
    </comment>
    <comment ref="B49" authorId="0" shapeId="0">
      <text>
        <r>
          <rPr>
            <sz val="10"/>
            <color rgb="FF000000"/>
            <rFont val="Arial"/>
          </rPr>
          <t>Brzina ventilatora pri snazi 3</t>
        </r>
      </text>
    </comment>
    <comment ref="B50" authorId="0" shapeId="0">
      <text>
        <r>
          <rPr>
            <sz val="10"/>
            <color rgb="FF000000"/>
            <rFont val="Arial"/>
          </rPr>
          <t>Brzina ventilatora pri snazi 4</t>
        </r>
      </text>
    </comment>
    <comment ref="B51" authorId="0" shapeId="0">
      <text>
        <r>
          <rPr>
            <sz val="10"/>
            <color rgb="FF000000"/>
            <rFont val="Arial"/>
          </rPr>
          <t>Brzina ventilatora pri snazi 5</t>
        </r>
      </text>
    </comment>
    <comment ref="B52" authorId="0" shapeId="0">
      <text>
        <r>
          <rPr>
            <sz val="10"/>
            <color rgb="FF000000"/>
            <rFont val="Arial"/>
          </rPr>
          <t>Korekcija brzine ventilatora ukoliko je ukljucen "Switch on user adjustment" (p12 u 1234 meniju)</t>
        </r>
      </text>
    </comment>
    <comment ref="B53" authorId="0" shapeId="0">
      <text>
        <r>
          <rPr>
            <sz val="10"/>
            <color rgb="FF000000"/>
            <rFont val="Arial"/>
          </rPr>
          <t>Korekcija brzine ventilatora ukoliko je ukljucen "Switch on user adjustment" (p12 u 1234 meniju)</t>
        </r>
      </text>
    </comment>
    <comment ref="B54" authorId="0" shapeId="0">
      <text>
        <r>
          <rPr>
            <sz val="10"/>
            <color rgb="FF000000"/>
            <rFont val="Arial"/>
          </rPr>
          <t>Korekcija brzine ventilatora ukoliko je ukljucen "Switch on user adjustment" (p12 u 1234 meniju)</t>
        </r>
      </text>
    </comment>
    <comment ref="B55" authorId="0" shapeId="0">
      <text>
        <r>
          <rPr>
            <sz val="10"/>
            <color rgb="FF000000"/>
            <rFont val="Arial"/>
          </rPr>
          <t>Korekcija brzine ventilatora ukoliko je ukljucen "Switch on user adjustment" (p12 u 1234 meniju)</t>
        </r>
      </text>
    </comment>
    <comment ref="B56" authorId="0" shapeId="0">
      <text>
        <r>
          <rPr>
            <sz val="10"/>
            <color rgb="FF000000"/>
            <rFont val="Arial"/>
          </rPr>
          <t>Korekcija brzine ventilatora ukoliko je ukljucen "Switch on user adjustment" (p12 u 1234 meniju)</t>
        </r>
      </text>
    </comment>
    <comment ref="B57" authorId="0" shapeId="0">
      <text>
        <r>
          <rPr>
            <sz val="10"/>
            <color rgb="FF000000"/>
            <rFont val="Arial"/>
          </rPr>
          <t>Korekcija brzine ventilatora ukoliko je ukljucen "Switch on user adjustment" (p12 u 1234 meniju)</t>
        </r>
      </text>
    </comment>
    <comment ref="B58" authorId="0" shapeId="0">
      <text>
        <r>
          <rPr>
            <sz val="10"/>
            <color rgb="FF000000"/>
            <rFont val="Arial"/>
          </rPr>
          <t>Korekcija brzine ventilatora ukoliko je ukljucen "Switch on user adjustment" (p12 u 1234 meniju)</t>
        </r>
      </text>
    </comment>
    <comment ref="B59" authorId="0" shapeId="0">
      <text>
        <r>
          <rPr>
            <sz val="10"/>
            <color rgb="FF000000"/>
            <rFont val="Arial"/>
          </rPr>
          <t>Korekcija brzine ventilatora ukoliko je ukljucen "Switch on user adjustment" (p12 u 1234 meniju)</t>
        </r>
      </text>
    </comment>
    <comment ref="B60" authorId="0" shapeId="0">
      <text>
        <r>
          <rPr>
            <sz val="10"/>
            <color rgb="FF000000"/>
            <rFont val="Arial"/>
          </rPr>
          <t>Korekcija doziranja ukoliko je ikljucen "Switch on user adjustment" (p12 u 1234 meniju)</t>
        </r>
      </text>
    </comment>
    <comment ref="B61" authorId="0" shapeId="0">
      <text>
        <r>
          <rPr>
            <sz val="10"/>
            <color rgb="FF000000"/>
            <rFont val="Arial"/>
          </rPr>
          <t>Korekcija doziranja ukoliko je ikljucen "Switch on user adjustment" (p12 u 1234 meniju)</t>
        </r>
      </text>
    </comment>
    <comment ref="B62" authorId="0" shapeId="0">
      <text>
        <r>
          <rPr>
            <sz val="10"/>
            <color rgb="FF000000"/>
            <rFont val="Arial"/>
          </rPr>
          <t>Korekcija doziranja ukoliko je ikljucen "Switch on user adjustment" (p12 u 1234 meniju)</t>
        </r>
      </text>
    </comment>
    <comment ref="B63" authorId="0" shapeId="0">
      <text>
        <r>
          <rPr>
            <sz val="10"/>
            <color rgb="FF000000"/>
            <rFont val="Arial"/>
          </rPr>
          <t>Korekcija doziranja ukoliko je ikljucen "Switch on user adjustment" (p12 u 1234 meniju)</t>
        </r>
      </text>
    </comment>
    <comment ref="B64" authorId="0" shapeId="0">
      <text>
        <r>
          <rPr>
            <sz val="10"/>
            <color rgb="FF000000"/>
            <rFont val="Arial"/>
          </rPr>
          <t>Korekcija doziranja ukoliko je ikljucen "Switch on user adjustment" (p12 u 1234 meniju)</t>
        </r>
      </text>
    </comment>
    <comment ref="B65" authorId="0" shapeId="0">
      <text>
        <r>
          <rPr>
            <sz val="10"/>
            <color rgb="FF000000"/>
            <rFont val="Arial"/>
          </rPr>
          <t>Korekcija doziranja ukoliko je ikljucen "Switch on user adjustment" (p12 u 1234 meniju)</t>
        </r>
      </text>
    </comment>
    <comment ref="B66" authorId="0" shapeId="0">
      <text>
        <r>
          <rPr>
            <sz val="10"/>
            <color rgb="FF000000"/>
            <rFont val="Arial"/>
          </rPr>
          <t>Korekcija doziranja ukoliko je ikljucen "Switch on user adjustment" (p12 u 1234 meniju)</t>
        </r>
      </text>
    </comment>
    <comment ref="B67" authorId="0" shapeId="0">
      <text>
        <r>
          <rPr>
            <sz val="10"/>
            <color rgb="FF000000"/>
            <rFont val="Arial"/>
          </rPr>
          <t>Korekcija doziranja ukoliko je ikljucen "Switch on user adjustment" (p12 u 1234 meniju)</t>
        </r>
      </text>
    </comment>
    <comment ref="B68" authorId="0" shapeId="0">
      <text>
        <r>
          <rPr>
            <sz val="10"/>
            <color rgb="FF000000"/>
            <rFont val="Arial"/>
          </rPr>
          <t>Ogranicavanje temperature dimnih gasova za odredjenu snagu, samo ukoliko je ukljucen "Switch on smoke adjustment" (p11 u 1234 meniju)</t>
        </r>
      </text>
    </comment>
    <comment ref="B69" authorId="0" shapeId="0">
      <text>
        <r>
          <rPr>
            <sz val="10"/>
            <color rgb="FF000000"/>
            <rFont val="Arial"/>
          </rPr>
          <t>Ogranicavanje temperature dimnih gasova za odredjenu snagu, samo ukoliko je ukljucen "Switch on smoke adjustment" (p11 u 1234 meniju)</t>
        </r>
      </text>
    </comment>
    <comment ref="B70" authorId="0" shapeId="0">
      <text>
        <r>
          <rPr>
            <sz val="10"/>
            <color rgb="FF000000"/>
            <rFont val="Arial"/>
          </rPr>
          <t>Ogranicavanje temperature dimnih gasova za odredjenu snagu, samo ukoliko je ukljucen "Switch on smoke adjustment" (p11 u 1234 meniju)</t>
        </r>
      </text>
    </comment>
    <comment ref="B71" authorId="0" shapeId="0">
      <text>
        <r>
          <rPr>
            <sz val="10"/>
            <color rgb="FF000000"/>
            <rFont val="Arial"/>
          </rPr>
          <t>Ogranicavanje temperature dimnih gasova za odredjenu snagu, samo ukoliko je ukljucen "Switch on smoke adjustment" (p11 u 1234 meniju)</t>
        </r>
      </text>
    </comment>
    <comment ref="B72" authorId="0" shapeId="0">
      <text>
        <r>
          <rPr>
            <sz val="10"/>
            <color rgb="FF000000"/>
            <rFont val="Arial"/>
          </rPr>
          <t>Ogranicavanje temperature dimnih gasova za odredjenu snagu, samo ukoliko je ukljucen "Switch on smoke adjustment" (p11 u 1234 meniju)</t>
        </r>
      </text>
    </comment>
    <comment ref="B74" authorId="0" shapeId="0">
      <text>
        <r>
          <rPr>
            <sz val="10"/>
            <color rgb="FF000000"/>
            <rFont val="Arial"/>
          </rPr>
          <t>U slucaju nestanka struje:
0-kotao se nece ponovno paliti
1-kotao ce se upaliti</t>
        </r>
      </text>
    </comment>
    <comment ref="B75" authorId="0" shapeId="0">
      <text>
        <r>
          <rPr>
            <sz val="10"/>
            <color rgb="FF000000"/>
            <rFont val="Arial"/>
          </rPr>
          <t>Delta temperature za ponovno paljenje kotla iz stanja cekanja.
(T_Water&lt;=Set-Delta)</t>
        </r>
      </text>
    </comment>
    <comment ref="B76" authorId="0" shapeId="0">
      <text>
        <r>
          <rPr>
            <sz val="10"/>
            <color rgb="FF000000"/>
            <rFont val="Arial"/>
          </rPr>
          <t>Koliko puta kotao pokusava da se upali.</t>
        </r>
      </text>
    </comment>
    <comment ref="B77" authorId="0" shapeId="0">
      <text>
        <r>
          <rPr>
            <sz val="10"/>
            <color rgb="FF000000"/>
            <rFont val="Arial"/>
          </rPr>
          <t>Vreme osvetljenosti ekrana</t>
        </r>
      </text>
    </comment>
    <comment ref="B78" authorId="0" shapeId="0">
      <text>
        <r>
          <rPr>
            <sz val="10"/>
            <color rgb="FF000000"/>
            <rFont val="Arial"/>
          </rPr>
          <t>Delta temperature vode preko zadane pri kojoj se kotao gasi i ide u fazu cekanja.
(T_Water&gt;=Set+Delta)</t>
        </r>
      </text>
    </comment>
    <comment ref="B79" authorId="0" shapeId="0">
      <text>
        <r>
          <rPr>
            <sz val="10"/>
            <color rgb="FF000000"/>
            <rFont val="Arial"/>
          </rPr>
          <t>Kada se koristi 2 mod eksternog termostata, posle ovog vremena kotao prelazi u rezim cekanja.</t>
        </r>
      </text>
    </comment>
    <comment ref="B80" authorId="0" shapeId="0">
      <text>
        <r>
          <rPr>
            <sz val="10"/>
            <color rgb="FF000000"/>
            <rFont val="Arial"/>
          </rPr>
          <t>0=Eksterni termostat iskljucen
1=eksterni termostat upravlja sa radom pumpe
2=Kada se otvori kontakt eksternog termostata kotao ide u modulaciju i nakon odredjenog vremena ako se kontakt ekst.term. ponovo ne zatvori kotao ide u cekanje do zatvaranja kontakta ekst.term.</t>
        </r>
      </text>
    </comment>
    <comment ref="B81" authorId="0" shapeId="0">
      <text>
        <r>
          <rPr>
            <sz val="10"/>
            <color rgb="FF000000"/>
            <rFont val="Arial"/>
          </rPr>
          <t>Koliko se stepeni snage koristi
1=kotao koristi i p5 i modulaciju p1
2= kotao koristi i p4-p5 i modulaciju p1
3=kotao koristi i p3-p4-p5 i modulaciju p1
4=kotao koristi i p2-p3-p4-p5 i modulaciju p1
5=kotao koristi i p2-p3-p4-p5 i modulaciju p1</t>
        </r>
      </text>
    </comment>
    <comment ref="B82" authorId="0" shapeId="0">
      <text>
        <r>
          <rPr>
            <sz val="10"/>
            <color rgb="FF000000"/>
            <rFont val="Arial"/>
          </rPr>
          <t>Ukljucivanje kontrole pritiska</t>
        </r>
      </text>
    </comment>
    <comment ref="B83" authorId="0" shapeId="0">
      <text>
        <r>
          <rPr>
            <sz val="10"/>
            <color rgb="FF000000"/>
            <rFont val="Arial"/>
          </rPr>
          <t>Ukljucivanje termostata peleta</t>
        </r>
      </text>
    </comment>
    <comment ref="B84" authorId="0" shapeId="0">
      <text>
        <r>
          <rPr>
            <sz val="10"/>
            <color rgb="FF000000"/>
            <rFont val="Arial"/>
          </rPr>
          <t>Ukljucivanje kontrole temperature dimnih gasova za svaku snagu posebno (PG61-PG62-PG63-PG64-PG65)</t>
        </r>
      </text>
    </comment>
    <comment ref="B85" authorId="0" shapeId="0">
      <text>
        <r>
          <rPr>
            <sz val="10"/>
            <color rgb="FF000000"/>
            <rFont val="Arial"/>
          </rPr>
          <t>Ukljucivanje mogucnosti da korisnik menja doziranje peleta od -4 do +4 (PG53-PG54-PG55-PG56-PG57-PG58-PG59-PG60) i brzine ventilatora (PG45-PG52)</t>
        </r>
      </text>
    </comment>
    <comment ref="B86" authorId="0" shapeId="0">
      <text>
        <r>
          <rPr>
            <sz val="10"/>
            <color rgb="FF000000"/>
            <rFont val="Arial"/>
          </rPr>
          <t>Ukljucivanje Puffer moda. U puffer modu kotao odmah ide u fazu cekanja kada se otvori kontakt eksternog termostata.</t>
        </r>
      </text>
    </comment>
    <comment ref="B87" authorId="0" shapeId="0">
      <text>
        <r>
          <rPr>
            <sz val="10"/>
            <color rgb="FF000000"/>
            <rFont val="Arial"/>
          </rPr>
          <t>Ukljucivanje SMS modem-a</t>
        </r>
      </text>
    </comment>
    <comment ref="B88" authorId="0" shapeId="0">
      <text>
        <r>
          <rPr>
            <sz val="10"/>
            <color rgb="FF000000"/>
            <rFont val="Arial"/>
          </rPr>
          <t>Ukljucivanje elektricne kocnice dozatora</t>
        </r>
      </text>
    </comment>
  </commentList>
</comments>
</file>

<file path=xl/sharedStrings.xml><?xml version="1.0" encoding="utf-8"?>
<sst xmlns="http://schemas.openxmlformats.org/spreadsheetml/2006/main" count="1633" uniqueCount="266">
  <si>
    <t>Unesite sve podatke ovde kako bi na sledećem listu imali orijentacioni proračun snage kotla. Decimale razdvajajte tačkom.</t>
  </si>
  <si>
    <t>koyote</t>
  </si>
  <si>
    <t>boree</t>
  </si>
  <si>
    <t>gRk0wac.</t>
  </si>
  <si>
    <t>richiemsch</t>
  </si>
  <si>
    <t>MyX-Mesha</t>
  </si>
  <si>
    <t>mvp84</t>
  </si>
  <si>
    <t>srdjan68</t>
  </si>
  <si>
    <t>1.salee</t>
  </si>
  <si>
    <t>Zemun</t>
  </si>
  <si>
    <t>Sve naopako</t>
  </si>
  <si>
    <t>Jetsetwilly</t>
  </si>
  <si>
    <t>Simke.BGD</t>
  </si>
  <si>
    <t>ironmaiden</t>
  </si>
  <si>
    <t>stepa 1986</t>
  </si>
  <si>
    <t>Zoran Sabac</t>
  </si>
  <si>
    <t>vukpiper</t>
  </si>
  <si>
    <t>jugordana</t>
  </si>
  <si>
    <t>bulevarterm</t>
  </si>
  <si>
    <t>andjelko</t>
  </si>
  <si>
    <t>mirkant</t>
  </si>
  <si>
    <t xml:space="preserve"> stepa</t>
  </si>
  <si>
    <t>DE-Va       Toby 20 H set (kamin pelet)</t>
  </si>
  <si>
    <t>stevanovicfilip</t>
  </si>
  <si>
    <t>bokikrag</t>
  </si>
  <si>
    <t>Dragan SD</t>
  </si>
  <si>
    <t>Vlatko Sabac</t>
  </si>
  <si>
    <t>predragmirkovic</t>
  </si>
  <si>
    <t>grnmilosevic</t>
  </si>
  <si>
    <t>ASLservis</t>
  </si>
  <si>
    <t>Guverner</t>
  </si>
  <si>
    <t>rade topola</t>
  </si>
  <si>
    <t>Gox BG</t>
  </si>
  <si>
    <t>dany12</t>
  </si>
  <si>
    <t>sasa-74</t>
  </si>
  <si>
    <t>dongrga</t>
  </si>
  <si>
    <t>APAMsoldier</t>
  </si>
  <si>
    <t>pa013</t>
  </si>
  <si>
    <t>Model kotla</t>
  </si>
  <si>
    <t>Toby 12</t>
  </si>
  <si>
    <t>Uporedni prikaz paramterara unetih u prvoj tabeli za kotlove Toby12. Ukoliko zelite da promenite neki od svojih parametara uradite to u prvoj tabeli.</t>
  </si>
  <si>
    <t>Toby 20</t>
  </si>
  <si>
    <t>Toby 30</t>
  </si>
  <si>
    <t>Toby 50</t>
  </si>
  <si>
    <t>Vrsta peleta</t>
  </si>
  <si>
    <t>S-Biom</t>
  </si>
  <si>
    <t>Spačva</t>
  </si>
  <si>
    <t>Forest Crown</t>
  </si>
  <si>
    <t>Nis-pelet</t>
  </si>
  <si>
    <t>Elgrad Teslić</t>
  </si>
  <si>
    <t>NANIX</t>
  </si>
  <si>
    <t>Miraja i Nanix</t>
  </si>
  <si>
    <t>CROWN FOREST</t>
  </si>
  <si>
    <t>Jela Star Prijepolje</t>
  </si>
  <si>
    <t xml:space="preserve"> </t>
  </si>
  <si>
    <t>Sparrow</t>
  </si>
  <si>
    <t>Nanix wood</t>
  </si>
  <si>
    <t>bukovi pelet (MNE)</t>
  </si>
  <si>
    <t>jela star</t>
  </si>
  <si>
    <t>biopoint</t>
  </si>
  <si>
    <t>jelastar</t>
  </si>
  <si>
    <t xml:space="preserve">total pelet </t>
  </si>
  <si>
    <t xml:space="preserve">jelova gora </t>
  </si>
  <si>
    <t>banja koviljaca</t>
  </si>
  <si>
    <t>Varvarin</t>
  </si>
  <si>
    <t>GIR Kraljevo</t>
  </si>
  <si>
    <t>SAVOX Milici</t>
  </si>
  <si>
    <t>biostar</t>
  </si>
  <si>
    <t>bau energy</t>
  </si>
  <si>
    <t>Knjazevac</t>
  </si>
  <si>
    <t>Jela Prijepolje</t>
  </si>
  <si>
    <t>bioenergy</t>
  </si>
  <si>
    <t>premium pelet</t>
  </si>
  <si>
    <t>Spacva</t>
  </si>
  <si>
    <t>s-biom</t>
  </si>
  <si>
    <t>Rupe za sekundarni vazduh</t>
  </si>
  <si>
    <t>Da</t>
  </si>
  <si>
    <t>Da 4</t>
  </si>
  <si>
    <t>Da 3</t>
  </si>
  <si>
    <t>Ne</t>
  </si>
  <si>
    <t>Kapacitet puža (g/min)</t>
  </si>
  <si>
    <t>Zadata temperatura kotla</t>
  </si>
  <si>
    <t>Mešni ventil</t>
  </si>
  <si>
    <t>Četvorokraki sa regulacijom</t>
  </si>
  <si>
    <t>Četvorokraki bez regulacije</t>
  </si>
  <si>
    <t>Trokraki sa regulacijom</t>
  </si>
  <si>
    <t>Trokraki bez regulacije</t>
  </si>
  <si>
    <t>Opšti parametri (šifra 4321)</t>
  </si>
  <si>
    <t>P1</t>
  </si>
  <si>
    <t>Max time ignition min</t>
  </si>
  <si>
    <t>P2</t>
  </si>
  <si>
    <t>Flame stabilization time min</t>
  </si>
  <si>
    <t>P3</t>
  </si>
  <si>
    <t>Time between clean min</t>
  </si>
  <si>
    <t>P4</t>
  </si>
  <si>
    <t>Cleaning time sec</t>
  </si>
  <si>
    <t>P5</t>
  </si>
  <si>
    <t>Alarms delay sec</t>
  </si>
  <si>
    <t>P6</t>
  </si>
  <si>
    <t>Max temperature</t>
  </si>
  <si>
    <t>P7</t>
  </si>
  <si>
    <t xml:space="preserve">Delta Flame off </t>
  </si>
  <si>
    <t>P8</t>
  </si>
  <si>
    <t>Delta Flame Burning</t>
  </si>
  <si>
    <t>P9</t>
  </si>
  <si>
    <t>Preload feed sec</t>
  </si>
  <si>
    <t>P10</t>
  </si>
  <si>
    <t>Water temperature antifreeze</t>
  </si>
  <si>
    <t>P11</t>
  </si>
  <si>
    <t>Water temperature pump</t>
  </si>
  <si>
    <t>P12</t>
  </si>
  <si>
    <t>Time between clean EV hour</t>
  </si>
  <si>
    <t>P13</t>
  </si>
  <si>
    <t>Cleaning time EV min</t>
  </si>
  <si>
    <t>P14</t>
  </si>
  <si>
    <t>Critical Alarms delay sec</t>
  </si>
  <si>
    <t>P15</t>
  </si>
  <si>
    <t>Management Fan for burning</t>
  </si>
  <si>
    <t>P16</t>
  </si>
  <si>
    <t>Hour for service x 1000</t>
  </si>
  <si>
    <t>P17</t>
  </si>
  <si>
    <t>Minimum turning off time min</t>
  </si>
  <si>
    <t>P18</t>
  </si>
  <si>
    <t>Time preignition resistance min</t>
  </si>
  <si>
    <t>P19</t>
  </si>
  <si>
    <t>Cycle number for pot change</t>
  </si>
  <si>
    <t>P20</t>
  </si>
  <si>
    <t>Feeder loading time ON sec</t>
  </si>
  <si>
    <t>P21</t>
  </si>
  <si>
    <t>Feeder loading time OFF sec</t>
  </si>
  <si>
    <t>P22</t>
  </si>
  <si>
    <t>Feeder on start time ON sec</t>
  </si>
  <si>
    <t>P23</t>
  </si>
  <si>
    <t>Feeder on start time OFF sec</t>
  </si>
  <si>
    <t>P24</t>
  </si>
  <si>
    <t>Feeder cleaning time ON sec</t>
  </si>
  <si>
    <t>P25</t>
  </si>
  <si>
    <t>Feeder cleaning time OFF sec</t>
  </si>
  <si>
    <t>P26</t>
  </si>
  <si>
    <t>Feeder time ON power 1</t>
  </si>
  <si>
    <t>P27</t>
  </si>
  <si>
    <t>Feeder time OFF power 1</t>
  </si>
  <si>
    <t>P28</t>
  </si>
  <si>
    <t>Feeder time ON power 2</t>
  </si>
  <si>
    <t>P29</t>
  </si>
  <si>
    <t>Feeder time OFF power 2</t>
  </si>
  <si>
    <t>P30</t>
  </si>
  <si>
    <t>Feeder time ON power 3</t>
  </si>
  <si>
    <t>P31</t>
  </si>
  <si>
    <t>Feeder time OFF power 3</t>
  </si>
  <si>
    <t>P32</t>
  </si>
  <si>
    <t>Feeder time ON power 4</t>
  </si>
  <si>
    <t>P33</t>
  </si>
  <si>
    <t>Feeder time OFF power 4</t>
  </si>
  <si>
    <t>P34</t>
  </si>
  <si>
    <t>Feeder time ON power 5</t>
  </si>
  <si>
    <t>P35</t>
  </si>
  <si>
    <t>Feeder time OFF power 5</t>
  </si>
  <si>
    <t>P36</t>
  </si>
  <si>
    <t>Combustion fan on load</t>
  </si>
  <si>
    <t>P37</t>
  </si>
  <si>
    <t>Combustion fan on start</t>
  </si>
  <si>
    <t>P38</t>
  </si>
  <si>
    <t>Combustion fan on cleaning</t>
  </si>
  <si>
    <t>P39</t>
  </si>
  <si>
    <t>Combustion fan on power 1</t>
  </si>
  <si>
    <t>P40</t>
  </si>
  <si>
    <t>Combustion fan on power 2</t>
  </si>
  <si>
    <t>P41</t>
  </si>
  <si>
    <t>Combustion fan on power 3</t>
  </si>
  <si>
    <t>P42</t>
  </si>
  <si>
    <t>Combustion fan on power 4</t>
  </si>
  <si>
    <t>P43</t>
  </si>
  <si>
    <t>Combustion fan on power 5</t>
  </si>
  <si>
    <t>P44</t>
  </si>
  <si>
    <t>Combustion fan adjust -4</t>
  </si>
  <si>
    <t>P45</t>
  </si>
  <si>
    <t>Combustion fan adjust -3</t>
  </si>
  <si>
    <t>P46</t>
  </si>
  <si>
    <t>Combustion fan adjust -2</t>
  </si>
  <si>
    <t>P47</t>
  </si>
  <si>
    <t>Combustion fan adjust -1</t>
  </si>
  <si>
    <t>P48</t>
  </si>
  <si>
    <t>Combustion fan adjust +1</t>
  </si>
  <si>
    <t>P49</t>
  </si>
  <si>
    <t>Combustion fan adjust +2</t>
  </si>
  <si>
    <t>P50</t>
  </si>
  <si>
    <t>Combustion fan adjust +3</t>
  </si>
  <si>
    <t>P51</t>
  </si>
  <si>
    <t>Combustion fan adjust +4</t>
  </si>
  <si>
    <t>P52</t>
  </si>
  <si>
    <t>Auger Adjustment -4</t>
  </si>
  <si>
    <t>P53</t>
  </si>
  <si>
    <t>Auger Adjustment -3</t>
  </si>
  <si>
    <t>P54</t>
  </si>
  <si>
    <t>Auger Adjustment -2</t>
  </si>
  <si>
    <t>P55</t>
  </si>
  <si>
    <t>Auger Adjustment -1</t>
  </si>
  <si>
    <t>P56</t>
  </si>
  <si>
    <t>Auger Adjustment +1</t>
  </si>
  <si>
    <t>P57</t>
  </si>
  <si>
    <t>Auger Adjustment +2</t>
  </si>
  <si>
    <t>P58</t>
  </si>
  <si>
    <t>Auger Adjustment +3</t>
  </si>
  <si>
    <t>P59</t>
  </si>
  <si>
    <t>Auger Adjustment +4</t>
  </si>
  <si>
    <t>P60</t>
  </si>
  <si>
    <t>Smoke Temperature Adjust Pot 1</t>
  </si>
  <si>
    <t>P61</t>
  </si>
  <si>
    <t>Smoke Temperature Adjust Pot 2</t>
  </si>
  <si>
    <t>P62</t>
  </si>
  <si>
    <t>Smoke Temperature Adjust Pot 3</t>
  </si>
  <si>
    <t>P63</t>
  </si>
  <si>
    <t>Smoke Temperature Adjust Pot 4</t>
  </si>
  <si>
    <t>P64</t>
  </si>
  <si>
    <t>Smoke Temperature Adjust Pot 5</t>
  </si>
  <si>
    <t>Tehnički parametri (šifra 1234)</t>
  </si>
  <si>
    <t>Restart from Blackout</t>
  </si>
  <si>
    <t>Delta Temperature for wait restart</t>
  </si>
  <si>
    <t>Ignition attempts</t>
  </si>
  <si>
    <t>Lamp time min</t>
  </si>
  <si>
    <t>Delta temperature for wait off</t>
  </si>
  <si>
    <t>Time turning off pump min</t>
  </si>
  <si>
    <t>External termostat mode</t>
  </si>
  <si>
    <t>Delta degrees to adjust power</t>
  </si>
  <si>
    <t>Low Air Pressure Control</t>
  </si>
  <si>
    <t>High Pressure Wather</t>
  </si>
  <si>
    <t>Switch on smoke adjustment</t>
  </si>
  <si>
    <t>Switch on user adjustment</t>
  </si>
  <si>
    <t>Switch on puffer mode</t>
  </si>
  <si>
    <t>Switch on modem SMS</t>
  </si>
  <si>
    <t>Switch on Auger brake</t>
  </si>
  <si>
    <t>2,2</t>
  </si>
  <si>
    <t>5,0</t>
  </si>
  <si>
    <t>1,6</t>
  </si>
  <si>
    <t>Uporedni prikaz paramterara unetih u prvoj tabeli za kotlove Toby20. Ukoliko zelite da promenite neki od svojih parametara uradite to u prvoj tabeli.</t>
  </si>
  <si>
    <t>DE-Va       Toby 20 H set (kamin pelet)</t>
  </si>
  <si>
    <t>Uporedni prikaz paramterara unetih u prvoj tabeli za kotlove Toby30. Ukoliko zelite da promenite neki od svojih parametara uradite to u prvoj tabeli.</t>
  </si>
  <si>
    <t>Parametri za orijentacioni proračun snage se povlače automatski iz tabele sa prvog lista. Ne možete ovde popunjavati ručno. Upišite parametre u tabeli sa prvog lista i proračun će se ovde pojaviti automatski.</t>
  </si>
  <si>
    <t>Ovde možete upisati kratak opis sistema, objekta koji grejete i slično</t>
  </si>
  <si>
    <t>Snaga</t>
  </si>
  <si>
    <t>ON (sec)</t>
  </si>
  <si>
    <t>OFF (sec)</t>
  </si>
  <si>
    <t>Ciklus (sec)</t>
  </si>
  <si>
    <t>Broj ciklusa u min</t>
  </si>
  <si>
    <t>Puz ON (min/hrs)</t>
  </si>
  <si>
    <t>Kapacitet puza (gram/min)</t>
  </si>
  <si>
    <t>Potrosnja (kg/sat)</t>
  </si>
  <si>
    <t>Pelet (kWh/kg)</t>
  </si>
  <si>
    <t>Power (kW)</t>
  </si>
  <si>
    <t>Prizemna kuca - 80m2, cigla, stiropor spolja 5cm, PVC stolarija (argonska takla), staklena vuna iznad spustenog plafona, pumpa u kotlovskom i radijatorskom krugu, cetvorokraki mesni sa automatikom. Temperatura prostorija 22-23C.</t>
  </si>
  <si>
    <t>Prosecna potrosnja 1,6kg</t>
  </si>
  <si>
    <t>Napomena: Dvoetazna kuca, ukupne grejne povrsine 170m2. Izolacija 5cm stiropor sa vanjske strane, alu stolarija petokomorna, izo-stakla 4+12+4mm. Sobna temperatura kontrolisana sobnim termostatom na 24*C, i kao takva je 24/7.</t>
  </si>
  <si>
    <t>Uporedni prikaz paramterara unetih u prvoj tabeli za kotlove Toby50. Ukoliko zelite da promenite neki od svojih parametara uradite to u prvoj tabeli.</t>
  </si>
  <si>
    <t>Prizemna kuća nove gradnje,grejna površina neto : 144m2, izolacija: stiropor 5cm spolja, u podu 5cm, i na tavanskoj ploči 5cm stiropora i 10cm mineralna vuna, PVC stolarija, T u kući oko 23°-24° danju , noću oko 21°, dve pumpe  , termo glave.</t>
  </si>
  <si>
    <t>Grejna povrsina 220.Podno grejanje 110,radijatorsko 110.4 grejne zone sa 4 pumpe i 3 mesna ventila.Izolacija 5 stiropora u zidu 20 tervola u krovu.Vecina otvora troslojno staklo.Plan : jos 5 cm stiropora u zidove,akumulator toplote,automatika po spolnoj temp.</t>
  </si>
  <si>
    <t>Napomena:</t>
  </si>
  <si>
    <t xml:space="preserve"> Prizemna kuca. Grejna povrsina 145m2.tucani radijatori.Izolacija stiropor 5 cm,prozori dobro dihtuju.Temperatura  od 06-23h 23c svaki dan,nocu na19c</t>
  </si>
  <si>
    <t>Napomena: Spratna kuća (2x65m2), za sada se koristi samo prvi sprat, nova gradnja, izolacija spoljna 10cm stiropor, košuljica na spratu (tj.izolacija plafona prvog sprata) 5cm stirodur. PVC prozori (trostruki, punjeni argonom). Temperatura: dnevna 22c, noćna 19c</t>
  </si>
  <si>
    <t>Napomena: Prizemna kuca 80m2. 
Izolacija plafona 10cm mineralna vuna. Plafon spusten 10cm rigips plocama. Spoljna izolacija 12cm stiropor, prozori AL ( punjeni argonom). Temperatura: dnevna oko 23c, noćna oko 20c. Obruč na pepeljari, termo glave.</t>
  </si>
  <si>
    <t>Stan 65kvm, zidovi oko pola metra cigle bez dodatne izolacije, PVC stolarija, dnevna temparatura 23, nocna 19, puz od toby 20</t>
  </si>
  <si>
    <t>Kuća na dva nivoa ukupne površine 110 m2 grejno.Sendvič zid 20 cm blok + 5 cm vuna+12 cigla + malter.Ukupna debljina zida 40 cm.U potkrovkju Izolacija 10 cm + gips+ daska na krovu sa hidroizolcijim i dve parne rane.Drveni prozori sa termostaklom.Panelni radijatori.Unutrašnja temperatura dnevna 23 stepena a noćna 21.</t>
  </si>
  <si>
    <t xml:space="preserve">Kuća na sprat 100 m2,podno grejanje,zid i plafon 10cm stiropor,pod 5cm stirodur + prizemna kuca 40 m2,radijatori,zid 5cm stiropor,plafon 10cm staklena vuna + kombinovani bojler 120 litara.I na jednom i drugom objektu petokomorna pvc stolarija sa duplim staklom punjena argonom. </t>
  </si>
  <si>
    <t>120m2 stiropor 5cm, drveni prozori, 23c u kuci. 2 pumpe, bez automatike na mesnom, panelni radijatori, termo glave</t>
  </si>
  <si>
    <t>Napomena: Starija prizemna kuca 120m2, zidovi 50cm sa 5cm izolacije, stolarija nije pvc, ali uredna, tavan 10 cm vune. Radijatori tucani. Temperatura dnevna 22c, nocna 20c. Plan ugradnja regulacije.</t>
  </si>
  <si>
    <t>Grafički prikaz različitih parametara i njihovih vrednosti koji se automatski učitavaju iz tabele "Proračun snage". Ukoliko grafikone ne vidite ispravno (podvučeni su jedan pod drugi ili se ne vide uopšte) kliknite na bilo koju drugu tabelu (npr. Proračun snage) pa se vratite opet na ovu.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</si>
</sst>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0"/>
      <color rgb="FF000000"/>
      <name val="Arial"/>
    </font>
    <font>
      <sz val="10"/>
      <color rgb="FFFFFFFF"/>
      <name val="Roboto"/>
    </font>
    <font>
      <sz val="10"/>
      <color rgb="FFAEB7C0"/>
      <name val="Roboto"/>
    </font>
    <font>
      <sz val="10"/>
      <color rgb="FF000000"/>
      <name val="Roboto"/>
    </font>
    <font>
      <b/>
      <sz val="10"/>
      <color rgb="FF000000"/>
      <name val="Roboto"/>
    </font>
    <font>
      <b/>
      <sz val="10"/>
      <name val="Roboto"/>
    </font>
    <font>
      <b/>
      <sz val="10"/>
      <color rgb="FFFFFFFF"/>
      <name val="Roboto"/>
    </font>
    <font>
      <sz val="10"/>
      <color rgb="FFFFFFFF"/>
      <name val="Roboto"/>
    </font>
    <font>
      <sz val="10"/>
      <name val="Roboto"/>
    </font>
    <font>
      <sz val="10"/>
      <color rgb="FFF46524"/>
      <name val="Roboto"/>
    </font>
    <font>
      <sz val="10"/>
      <color rgb="FF000000"/>
      <name val="Roboto"/>
    </font>
    <font>
      <sz val="11"/>
      <color rgb="FFAEB7C0"/>
      <name val="Roboto"/>
    </font>
    <font>
      <b/>
      <sz val="10"/>
      <color rgb="FFF46524"/>
      <name val="Roboto"/>
    </font>
    <font>
      <b/>
      <sz val="11"/>
      <color rgb="FFAEB7C0"/>
      <name val="Roboto"/>
    </font>
    <font>
      <b/>
      <sz val="10"/>
      <color rgb="FFAEB7C0"/>
      <name val="Arial"/>
    </font>
    <font>
      <sz val="10"/>
      <name val="Arial"/>
    </font>
  </fonts>
  <fills count="6">
    <fill>
      <patternFill patternType="none"/>
    </fill>
    <fill>
      <patternFill patternType="gray125"/>
    </fill>
    <fill>
      <patternFill patternType="solid">
        <fgColor rgb="FF334960"/>
        <bgColor rgb="FF334960"/>
      </patternFill>
    </fill>
    <fill>
      <patternFill patternType="solid">
        <fgColor rgb="FFFCECE6"/>
        <bgColor rgb="FFFCECE6"/>
      </patternFill>
    </fill>
    <fill>
      <patternFill patternType="solid">
        <fgColor rgb="FFFFFFFF"/>
        <bgColor rgb="FFFFFFFF"/>
      </patternFill>
    </fill>
    <fill>
      <patternFill patternType="solid">
        <fgColor rgb="FFAEB7C0"/>
        <bgColor rgb="FFAEB7C0"/>
      </patternFill>
    </fill>
  </fills>
  <borders count="22">
    <border>
      <left/>
      <right/>
      <top/>
      <bottom/>
      <diagonal/>
    </border>
    <border>
      <left style="thin">
        <color rgb="FF334960"/>
      </left>
      <right style="thin">
        <color rgb="FF334960"/>
      </right>
      <top style="thin">
        <color rgb="FF334960"/>
      </top>
      <bottom style="thin">
        <color rgb="FF334960"/>
      </bottom>
      <diagonal/>
    </border>
    <border>
      <left style="thin">
        <color rgb="FF334960"/>
      </left>
      <right style="thin">
        <color rgb="FF334960"/>
      </right>
      <top style="thin">
        <color rgb="FF334960"/>
      </top>
      <bottom/>
      <diagonal/>
    </border>
    <border>
      <left style="dotted">
        <color rgb="FFB7B7B7"/>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dotted">
        <color rgb="FFB7B7B7"/>
      </left>
      <right style="dotted">
        <color rgb="FFB7B7B7"/>
      </right>
      <top/>
      <bottom style="dotted">
        <color rgb="FFB7B7B7"/>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334960"/>
      </left>
      <right/>
      <top style="thin">
        <color rgb="FF334960"/>
      </top>
      <bottom style="thin">
        <color rgb="FF334960"/>
      </bottom>
      <diagonal/>
    </border>
    <border>
      <left/>
      <right style="thin">
        <color rgb="FF334960"/>
      </right>
      <top style="thin">
        <color rgb="FF334960"/>
      </top>
      <bottom style="thin">
        <color rgb="FF334960"/>
      </bottom>
      <diagonal/>
    </border>
    <border>
      <left style="thin">
        <color rgb="FF000000"/>
      </left>
      <right style="thin">
        <color rgb="FF000000"/>
      </right>
      <top style="thin">
        <color rgb="FF000000"/>
      </top>
      <bottom/>
      <diagonal/>
    </border>
    <border>
      <left style="thin">
        <color rgb="FFFFFFFF"/>
      </left>
      <right/>
      <top style="thin">
        <color rgb="FFFFFFFF"/>
      </top>
      <bottom style="thin">
        <color rgb="FFFFFFFF"/>
      </bottom>
      <diagonal/>
    </border>
    <border>
      <left style="thin">
        <color rgb="FFEFEFEF"/>
      </left>
      <right/>
      <top style="thin">
        <color rgb="FFEFEFEF"/>
      </top>
      <bottom style="thin">
        <color rgb="FFEFEFEF"/>
      </bottom>
      <diagonal/>
    </border>
    <border>
      <left/>
      <right style="thin">
        <color rgb="FFEFEFEF"/>
      </right>
      <top style="thin">
        <color rgb="FFEFEFEF"/>
      </top>
      <bottom style="thin">
        <color rgb="FFEFEFEF"/>
      </bottom>
      <diagonal/>
    </border>
    <border>
      <left style="thin">
        <color rgb="FFEFEFEF"/>
      </left>
      <right style="thin">
        <color rgb="FFEFEFEF"/>
      </right>
      <top style="thin">
        <color rgb="FFEFEFEF"/>
      </top>
      <bottom style="thin">
        <color rgb="FFEFEFEF"/>
      </bottom>
      <diagonal/>
    </border>
    <border>
      <left/>
      <right style="thin">
        <color rgb="FFCCCCCC"/>
      </right>
      <top style="thin">
        <color rgb="FFCCCCCC"/>
      </top>
      <bottom style="thin">
        <color rgb="FFCCCCCC"/>
      </bottom>
      <diagonal/>
    </border>
    <border>
      <left/>
      <right style="thin">
        <color rgb="FFCCCCCC"/>
      </right>
      <top style="thin">
        <color rgb="FFCCCCCC"/>
      </top>
      <bottom/>
      <diagonal/>
    </border>
    <border>
      <left/>
      <right style="thin">
        <color rgb="FF000000"/>
      </right>
      <top style="thin">
        <color rgb="FF000000"/>
      </top>
      <bottom style="thin">
        <color rgb="FF000000"/>
      </bottom>
      <diagonal/>
    </border>
    <border>
      <left/>
      <right style="thin">
        <color rgb="FFCCCCCC"/>
      </right>
      <top/>
      <bottom style="thin">
        <color rgb="FFCCCCCC"/>
      </bottom>
      <diagonal/>
    </border>
  </borders>
  <cellStyleXfs count="1">
    <xf numFmtId="0" fontId="0" fillId="0" borderId="0"/>
  </cellStyleXfs>
  <cellXfs count="149">
    <xf numFmtId="0" fontId="0" fillId="0" borderId="0" xfId="0" applyFont="1" applyAlignment="1"/>
    <xf numFmtId="0" fontId="1" fillId="2" borderId="0" xfId="0" applyFont="1" applyFill="1"/>
    <xf numFmtId="0" fontId="2" fillId="2" borderId="1" xfId="0" applyFont="1" applyFill="1" applyBorder="1" applyAlignment="1"/>
    <xf numFmtId="0" fontId="1" fillId="2" borderId="2" xfId="0" applyFont="1" applyFill="1" applyBorder="1" applyAlignment="1">
      <alignment horizontal="center" vertical="center" wrapText="1"/>
    </xf>
    <xf numFmtId="0" fontId="3" fillId="3" borderId="3"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3" borderId="3"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4" fillId="3" borderId="4" xfId="0" applyFont="1" applyFill="1" applyBorder="1" applyAlignment="1">
      <alignment horizontal="center" vertical="center"/>
    </xf>
    <xf numFmtId="0" fontId="1" fillId="2" borderId="0" xfId="0" applyFont="1" applyFill="1" applyAlignment="1">
      <alignment horizontal="center" vertical="center" wrapText="1"/>
    </xf>
    <xf numFmtId="0" fontId="5" fillId="5" borderId="5"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5" borderId="6" xfId="0" applyFont="1" applyFill="1" applyBorder="1" applyAlignment="1">
      <alignment horizontal="center" vertical="center" wrapText="1"/>
    </xf>
    <xf numFmtId="0" fontId="3" fillId="3" borderId="7" xfId="0" applyFont="1" applyFill="1" applyBorder="1" applyAlignment="1">
      <alignment horizontal="center" vertical="center"/>
    </xf>
    <xf numFmtId="0" fontId="6" fillId="2" borderId="1" xfId="0" applyFont="1" applyFill="1" applyBorder="1" applyAlignment="1">
      <alignment vertical="center" wrapText="1"/>
    </xf>
    <xf numFmtId="0" fontId="3" fillId="3" borderId="3"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5" borderId="6" xfId="0" applyFont="1" applyFill="1" applyBorder="1" applyAlignment="1">
      <alignment horizontal="center" vertical="center"/>
    </xf>
    <xf numFmtId="0" fontId="3" fillId="4" borderId="3"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3" fillId="3" borderId="4" xfId="0" applyFont="1" applyFill="1" applyBorder="1" applyAlignment="1">
      <alignment horizontal="center" vertical="center"/>
    </xf>
    <xf numFmtId="0" fontId="5" fillId="3" borderId="7"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4" borderId="7"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4" borderId="3" xfId="0" applyFont="1" applyFill="1" applyBorder="1" applyAlignment="1">
      <alignment horizontal="center" vertical="center" wrapText="1"/>
    </xf>
    <xf numFmtId="0" fontId="5" fillId="5" borderId="6" xfId="0" applyFont="1" applyFill="1" applyBorder="1" applyAlignment="1">
      <alignment horizontal="center"/>
    </xf>
    <xf numFmtId="0" fontId="8" fillId="3"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4" fillId="3" borderId="4"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2" borderId="11" xfId="0" applyFont="1" applyFill="1" applyBorder="1" applyAlignment="1">
      <alignment horizontal="center"/>
    </xf>
    <xf numFmtId="0" fontId="9" fillId="2" borderId="1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5" fillId="5" borderId="5" xfId="0" applyFont="1" applyFill="1" applyBorder="1" applyAlignment="1">
      <alignment horizontal="center"/>
    </xf>
    <xf numFmtId="0" fontId="8" fillId="4" borderId="3"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4" borderId="4" xfId="0" applyFont="1" applyFill="1" applyBorder="1" applyAlignment="1">
      <alignment horizontal="center" vertical="center" wrapText="1"/>
    </xf>
    <xf numFmtId="0" fontId="5" fillId="2" borderId="1" xfId="0" applyFont="1" applyFill="1" applyBorder="1" applyAlignment="1">
      <alignment horizont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5" borderId="8" xfId="0" applyFont="1" applyFill="1" applyBorder="1" applyAlignment="1">
      <alignment horizontal="center"/>
    </xf>
    <xf numFmtId="0" fontId="8" fillId="5" borderId="5" xfId="0" applyFont="1" applyFill="1" applyBorder="1" applyAlignment="1"/>
    <xf numFmtId="0" fontId="8" fillId="3" borderId="7" xfId="0" applyFont="1" applyFill="1" applyBorder="1" applyAlignment="1">
      <alignment horizontal="center" vertical="center" wrapText="1"/>
    </xf>
    <xf numFmtId="0" fontId="8" fillId="0" borderId="7" xfId="0" applyFont="1" applyBorder="1" applyAlignment="1">
      <alignment horizontal="center" vertical="center" wrapText="1"/>
    </xf>
    <xf numFmtId="0" fontId="8" fillId="4" borderId="7" xfId="0" applyFont="1" applyFill="1" applyBorder="1" applyAlignment="1">
      <alignment horizontal="center" vertical="center" wrapText="1"/>
    </xf>
    <xf numFmtId="0" fontId="5" fillId="5" borderId="10" xfId="0" applyFont="1" applyFill="1" applyBorder="1" applyAlignment="1">
      <alignment horizontal="center"/>
    </xf>
    <xf numFmtId="0" fontId="8" fillId="5" borderId="6" xfId="0" applyFont="1" applyFill="1" applyBorder="1" applyAlignment="1"/>
    <xf numFmtId="0" fontId="10" fillId="5" borderId="6" xfId="0" applyFont="1" applyFill="1" applyBorder="1" applyAlignment="1"/>
    <xf numFmtId="0" fontId="5" fillId="5" borderId="6" xfId="0" applyFont="1" applyFill="1" applyBorder="1" applyAlignment="1"/>
    <xf numFmtId="0" fontId="5" fillId="3" borderId="3" xfId="0" applyFont="1" applyFill="1" applyBorder="1" applyAlignment="1">
      <alignment horizontal="center" vertical="center" wrapText="1"/>
    </xf>
    <xf numFmtId="0" fontId="5" fillId="5" borderId="13" xfId="0" applyFont="1" applyFill="1" applyBorder="1" applyAlignment="1">
      <alignment horizontal="center"/>
    </xf>
    <xf numFmtId="0" fontId="8" fillId="5" borderId="9" xfId="0" applyFont="1" applyFill="1" applyBorder="1" applyAlignment="1"/>
    <xf numFmtId="0" fontId="8" fillId="3" borderId="4"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4"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5" borderId="6" xfId="0" applyFont="1" applyFill="1" applyBorder="1" applyAlignment="1">
      <alignment horizontal="center" vertical="center"/>
    </xf>
    <xf numFmtId="0" fontId="3" fillId="3" borderId="7"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3" xfId="0" applyFont="1" applyFill="1" applyBorder="1" applyAlignment="1">
      <alignment horizontal="center" vertical="center"/>
    </xf>
    <xf numFmtId="0" fontId="4" fillId="4" borderId="3" xfId="0" applyFont="1" applyFill="1" applyBorder="1" applyAlignment="1">
      <alignment horizontal="center" vertical="center" wrapText="1"/>
    </xf>
    <xf numFmtId="0" fontId="7" fillId="2" borderId="1" xfId="0" applyFont="1" applyFill="1" applyBorder="1" applyAlignment="1"/>
    <xf numFmtId="0" fontId="7" fillId="2" borderId="1" xfId="0" applyFont="1" applyFill="1" applyBorder="1"/>
    <xf numFmtId="0" fontId="8" fillId="3" borderId="3" xfId="0" applyFont="1" applyFill="1" applyBorder="1"/>
    <xf numFmtId="0" fontId="8" fillId="0" borderId="3" xfId="0" applyFont="1" applyBorder="1"/>
    <xf numFmtId="0" fontId="8" fillId="0" borderId="3" xfId="0" applyFont="1" applyBorder="1" applyAlignment="1">
      <alignment horizontal="center"/>
    </xf>
    <xf numFmtId="0" fontId="8" fillId="3" borderId="3" xfId="0" applyFont="1" applyFill="1" applyBorder="1" applyAlignment="1">
      <alignment horizontal="center"/>
    </xf>
    <xf numFmtId="0" fontId="5" fillId="5" borderId="13" xfId="0" applyFont="1" applyFill="1" applyBorder="1" applyAlignment="1">
      <alignment horizontal="left"/>
    </xf>
    <xf numFmtId="0" fontId="8" fillId="3" borderId="4" xfId="0" applyFont="1" applyFill="1" applyBorder="1"/>
    <xf numFmtId="0" fontId="8" fillId="0" borderId="4" xfId="0" applyFont="1" applyBorder="1"/>
    <xf numFmtId="0" fontId="8" fillId="2" borderId="1" xfId="0" applyFont="1" applyFill="1" applyBorder="1"/>
    <xf numFmtId="0" fontId="8" fillId="0" borderId="7" xfId="0" applyFont="1" applyBorder="1" applyAlignment="1">
      <alignment horizontal="center"/>
    </xf>
    <xf numFmtId="0" fontId="8" fillId="3" borderId="7" xfId="0" applyFont="1" applyFill="1" applyBorder="1" applyAlignment="1">
      <alignment horizontal="center"/>
    </xf>
    <xf numFmtId="0" fontId="8" fillId="3" borderId="7" xfId="0" applyFont="1" applyFill="1" applyBorder="1"/>
    <xf numFmtId="0" fontId="8" fillId="0" borderId="7" xfId="0" applyFont="1" applyBorder="1"/>
    <xf numFmtId="0" fontId="5" fillId="5" borderId="9" xfId="0" applyFont="1" applyFill="1" applyBorder="1" applyAlignment="1">
      <alignment horizontal="center"/>
    </xf>
    <xf numFmtId="0" fontId="3" fillId="3" borderId="4"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5" fillId="0" borderId="3" xfId="0" applyFont="1" applyBorder="1" applyAlignment="1">
      <alignment horizontal="center"/>
    </xf>
    <xf numFmtId="0" fontId="4" fillId="2" borderId="11" xfId="0" applyFont="1" applyFill="1" applyBorder="1" applyAlignment="1">
      <alignment horizontal="center" vertical="center" wrapText="1"/>
    </xf>
    <xf numFmtId="0" fontId="5" fillId="3" borderId="3" xfId="0" applyFont="1" applyFill="1" applyBorder="1" applyAlignment="1">
      <alignment horizontal="center"/>
    </xf>
    <xf numFmtId="0" fontId="5" fillId="3" borderId="3" xfId="0" applyFont="1" applyFill="1" applyBorder="1"/>
    <xf numFmtId="0" fontId="5" fillId="0" borderId="3" xfId="0" applyFont="1" applyBorder="1"/>
    <xf numFmtId="0" fontId="3" fillId="2" borderId="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8" fillId="0" borderId="4" xfId="0" applyFont="1" applyBorder="1" applyAlignment="1">
      <alignment horizontal="center"/>
    </xf>
    <xf numFmtId="0" fontId="8" fillId="3" borderId="4" xfId="0" applyFont="1" applyFill="1" applyBorder="1" applyAlignment="1">
      <alignment horizontal="center"/>
    </xf>
    <xf numFmtId="0" fontId="8" fillId="2" borderId="1" xfId="0" applyFont="1" applyFill="1" applyBorder="1" applyAlignment="1">
      <alignment horizontal="center"/>
    </xf>
    <xf numFmtId="0" fontId="2" fillId="2" borderId="0" xfId="0" applyFont="1" applyFill="1" applyAlignment="1">
      <alignment horizontal="center" vertical="center" wrapText="1"/>
    </xf>
    <xf numFmtId="0" fontId="6" fillId="2" borderId="1" xfId="0" applyFont="1" applyFill="1" applyBorder="1"/>
    <xf numFmtId="0" fontId="12" fillId="2" borderId="2"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5" fillId="0" borderId="14" xfId="0" applyFont="1" applyBorder="1" applyAlignment="1">
      <alignment horizontal="center" vertical="center" wrapText="1"/>
    </xf>
    <xf numFmtId="0" fontId="5" fillId="3" borderId="3" xfId="0" applyFont="1" applyFill="1" applyBorder="1" applyAlignment="1">
      <alignment horizontal="center"/>
    </xf>
    <xf numFmtId="2" fontId="5" fillId="3" borderId="3" xfId="0" applyNumberFormat="1" applyFont="1" applyFill="1" applyBorder="1" applyAlignment="1">
      <alignment horizontal="center"/>
    </xf>
    <xf numFmtId="0" fontId="12" fillId="2" borderId="0" xfId="0" applyFont="1" applyFill="1" applyAlignment="1">
      <alignment horizontal="center" vertical="center" wrapText="1"/>
    </xf>
    <xf numFmtId="0" fontId="12" fillId="2" borderId="11" xfId="0" applyFont="1" applyFill="1" applyBorder="1" applyAlignment="1">
      <alignment horizontal="center" vertical="center" wrapText="1"/>
    </xf>
    <xf numFmtId="0" fontId="15" fillId="2" borderId="17" xfId="0" applyFont="1" applyFill="1" applyBorder="1"/>
    <xf numFmtId="0" fontId="15" fillId="2" borderId="18" xfId="0" applyFont="1" applyFill="1" applyBorder="1"/>
    <xf numFmtId="0" fontId="15" fillId="2" borderId="19" xfId="0" applyFont="1" applyFill="1" applyBorder="1"/>
    <xf numFmtId="0" fontId="15" fillId="2" borderId="20" xfId="0" applyFont="1" applyFill="1" applyBorder="1"/>
    <xf numFmtId="0" fontId="12" fillId="2" borderId="11" xfId="0" applyFont="1" applyFill="1" applyBorder="1" applyAlignment="1">
      <alignment horizontal="center" vertical="center"/>
    </xf>
    <xf numFmtId="0" fontId="15" fillId="2" borderId="21" xfId="0" applyFont="1" applyFill="1" applyBorder="1"/>
    <xf numFmtId="0" fontId="15" fillId="2" borderId="0" xfId="0" applyFont="1" applyFill="1"/>
    <xf numFmtId="0" fontId="8" fillId="5" borderId="0" xfId="0" applyFont="1" applyFill="1" applyAlignment="1">
      <alignment horizontal="left" vertical="top" wrapText="1"/>
    </xf>
    <xf numFmtId="0" fontId="0" fillId="0" borderId="0" xfId="0" applyFont="1" applyAlignment="1"/>
    <xf numFmtId="0" fontId="11" fillId="2" borderId="0" xfId="0" applyFont="1" applyFill="1" applyAlignment="1">
      <alignment horizontal="center" vertical="center" wrapText="1"/>
    </xf>
    <xf numFmtId="0" fontId="14" fillId="2" borderId="15" xfId="0" applyFont="1" applyFill="1" applyBorder="1" applyAlignment="1">
      <alignment horizontal="center" vertical="center" wrapText="1"/>
    </xf>
    <xf numFmtId="0" fontId="15" fillId="0" borderId="1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snage'!$I$2</c:f>
              <c:strCache>
                <c:ptCount val="1"/>
                <c:pt idx="0">
                  <c:v>Potrosnja (kg/sat)</c:v>
                </c:pt>
              </c:strCache>
            </c:strRef>
          </c:tx>
          <c:spPr>
            <a:ln w="38100" cmpd="sng">
              <a:solidFill>
                <a:srgbClr val="00FFFF"/>
              </a:solidFill>
            </a:ln>
          </c:spPr>
          <c:marker>
            <c:symbol val="none"/>
          </c:marker>
          <c:cat>
            <c:numRef>
              <c:f>'Proračun snage'!$B$3:$B$7</c:f>
              <c:numCache>
                <c:formatCode>General</c:formatCode>
                <c:ptCount val="5"/>
                <c:pt idx="0">
                  <c:v>5</c:v>
                </c:pt>
                <c:pt idx="1">
                  <c:v>4</c:v>
                </c:pt>
                <c:pt idx="2">
                  <c:v>3</c:v>
                </c:pt>
                <c:pt idx="3">
                  <c:v>2</c:v>
                </c:pt>
                <c:pt idx="4">
                  <c:v>1</c:v>
                </c:pt>
              </c:numCache>
            </c:numRef>
          </c:cat>
          <c:val>
            <c:numRef>
              <c:f>'Proračun snage'!$I$3:$I$7</c:f>
              <c:numCache>
                <c:formatCode>0.00</c:formatCode>
                <c:ptCount val="5"/>
                <c:pt idx="0">
                  <c:v>2.53125</c:v>
                </c:pt>
                <c:pt idx="1">
                  <c:v>2.25</c:v>
                </c:pt>
                <c:pt idx="2">
                  <c:v>1.96875</c:v>
                </c:pt>
                <c:pt idx="3">
                  <c:v>1.6312500000000001</c:v>
                </c:pt>
                <c:pt idx="4">
                  <c:v>1.2375</c:v>
                </c:pt>
              </c:numCache>
            </c:numRef>
          </c:val>
          <c:smooth val="1"/>
          <c:extLst>
            <c:ext xmlns:c16="http://schemas.microsoft.com/office/drawing/2014/chart" uri="{C3380CC4-5D6E-409C-BE32-E72D297353CC}">
              <c16:uniqueId val="{00000000-6D8D-4E0D-AA32-40AA2A299FDC}"/>
            </c:ext>
          </c:extLst>
        </c:ser>
        <c:ser>
          <c:idx val="1"/>
          <c:order val="1"/>
          <c:tx>
            <c:strRef>
              <c:f>'Proračun snage'!$K$2</c:f>
              <c:strCache>
                <c:ptCount val="1"/>
                <c:pt idx="0">
                  <c:v>Power (kW)</c:v>
                </c:pt>
              </c:strCache>
            </c:strRef>
          </c:tx>
          <c:spPr>
            <a:ln w="38100" cmpd="sng">
              <a:solidFill>
                <a:srgbClr val="F46524"/>
              </a:solidFill>
            </a:ln>
          </c:spPr>
          <c:marker>
            <c:symbol val="none"/>
          </c:marker>
          <c:cat>
            <c:numRef>
              <c:f>'Proračun snage'!$B$3:$B$7</c:f>
              <c:numCache>
                <c:formatCode>General</c:formatCode>
                <c:ptCount val="5"/>
                <c:pt idx="0">
                  <c:v>5</c:v>
                </c:pt>
                <c:pt idx="1">
                  <c:v>4</c:v>
                </c:pt>
                <c:pt idx="2">
                  <c:v>3</c:v>
                </c:pt>
                <c:pt idx="3">
                  <c:v>2</c:v>
                </c:pt>
                <c:pt idx="4">
                  <c:v>1</c:v>
                </c:pt>
              </c:numCache>
            </c:numRef>
          </c:cat>
          <c:val>
            <c:numRef>
              <c:f>'Proračun snage'!$K$3:$K$7</c:f>
              <c:numCache>
                <c:formatCode>0.00</c:formatCode>
                <c:ptCount val="5"/>
                <c:pt idx="0">
                  <c:v>11.896875</c:v>
                </c:pt>
                <c:pt idx="1">
                  <c:v>10.575000000000001</c:v>
                </c:pt>
                <c:pt idx="2">
                  <c:v>9.2531250000000007</c:v>
                </c:pt>
                <c:pt idx="3">
                  <c:v>7.666875000000001</c:v>
                </c:pt>
                <c:pt idx="4">
                  <c:v>5.8162500000000001</c:v>
                </c:pt>
              </c:numCache>
            </c:numRef>
          </c:val>
          <c:smooth val="1"/>
          <c:extLst>
            <c:ext xmlns:c16="http://schemas.microsoft.com/office/drawing/2014/chart" uri="{C3380CC4-5D6E-409C-BE32-E72D297353CC}">
              <c16:uniqueId val="{00000001-6D8D-4E0D-AA32-40AA2A299FDC}"/>
            </c:ext>
          </c:extLst>
        </c:ser>
        <c:dLbls>
          <c:showLegendKey val="0"/>
          <c:showVal val="0"/>
          <c:showCatName val="0"/>
          <c:showSerName val="0"/>
          <c:showPercent val="0"/>
          <c:showBubbleSize val="0"/>
        </c:dLbls>
        <c:smooth val="0"/>
        <c:axId val="513472791"/>
        <c:axId val="1511895471"/>
      </c:lineChart>
      <c:catAx>
        <c:axId val="513472791"/>
        <c:scaling>
          <c:orientation val="minMax"/>
        </c:scaling>
        <c:delete val="0"/>
        <c:axPos val="b"/>
        <c:title>
          <c:tx>
            <c:rich>
              <a:bodyPr/>
              <a:lstStyle/>
              <a:p>
                <a:pPr lvl="0">
                  <a:defRPr sz="1000" b="0" i="1">
                    <a:solidFill>
                      <a:srgbClr val="D9D9D9"/>
                    </a:solidFill>
                  </a:defRPr>
                </a:pPr>
                <a:r>
                  <a:rPr lang="en-US"/>
                  <a:t>Snaga</a:t>
                </a:r>
              </a:p>
            </c:rich>
          </c:tx>
          <c:layout/>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511895471"/>
        <c:crosses val="autoZero"/>
        <c:auto val="1"/>
        <c:lblAlgn val="ctr"/>
        <c:lblOffset val="100"/>
        <c:noMultiLvlLbl val="1"/>
      </c:catAx>
      <c:valAx>
        <c:axId val="1511895471"/>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513472791"/>
        <c:crosses val="autoZero"/>
        <c:crossBetween val="between"/>
      </c:valAx>
      <c:spPr>
        <a:solidFill>
          <a:srgbClr val="334960"/>
        </a:solidFill>
      </c:spPr>
    </c:plotArea>
    <c:legend>
      <c:legendPos val="t"/>
      <c:layou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snage'!$I$8</c:f>
              <c:strCache>
                <c:ptCount val="1"/>
                <c:pt idx="0">
                  <c:v>Potrosnja (kg/sat)</c:v>
                </c:pt>
              </c:strCache>
            </c:strRef>
          </c:tx>
          <c:spPr>
            <a:ln w="38100" cmpd="sng">
              <a:solidFill>
                <a:srgbClr val="00FFFF"/>
              </a:solidFill>
            </a:ln>
          </c:spPr>
          <c:marker>
            <c:symbol val="none"/>
          </c:marker>
          <c:cat>
            <c:numRef>
              <c:f>'Proračun snage'!$B$9:$B$13</c:f>
              <c:numCache>
                <c:formatCode>General</c:formatCode>
                <c:ptCount val="5"/>
                <c:pt idx="0">
                  <c:v>5</c:v>
                </c:pt>
                <c:pt idx="1">
                  <c:v>4</c:v>
                </c:pt>
                <c:pt idx="2">
                  <c:v>3</c:v>
                </c:pt>
                <c:pt idx="3">
                  <c:v>2</c:v>
                </c:pt>
                <c:pt idx="4">
                  <c:v>1</c:v>
                </c:pt>
              </c:numCache>
            </c:numRef>
          </c:cat>
          <c:val>
            <c:numRef>
              <c:f>'Proračun snage'!$I$9:$I$13</c:f>
              <c:numCache>
                <c:formatCode>0.00</c:formatCode>
                <c:ptCount val="5"/>
                <c:pt idx="0">
                  <c:v>3.2399999999999993</c:v>
                </c:pt>
                <c:pt idx="1">
                  <c:v>2.6325000000000003</c:v>
                </c:pt>
                <c:pt idx="2">
                  <c:v>2.2949999999999995</c:v>
                </c:pt>
                <c:pt idx="3">
                  <c:v>1.7923404255319149</c:v>
                </c:pt>
                <c:pt idx="4">
                  <c:v>1.306046511627907</c:v>
                </c:pt>
              </c:numCache>
            </c:numRef>
          </c:val>
          <c:smooth val="1"/>
          <c:extLst>
            <c:ext xmlns:c16="http://schemas.microsoft.com/office/drawing/2014/chart" uri="{C3380CC4-5D6E-409C-BE32-E72D297353CC}">
              <c16:uniqueId val="{00000000-32DB-4B15-9288-EA396615FB14}"/>
            </c:ext>
          </c:extLst>
        </c:ser>
        <c:ser>
          <c:idx val="1"/>
          <c:order val="1"/>
          <c:tx>
            <c:strRef>
              <c:f>'Proračun snage'!$K$8</c:f>
              <c:strCache>
                <c:ptCount val="1"/>
                <c:pt idx="0">
                  <c:v>Power (kW)</c:v>
                </c:pt>
              </c:strCache>
            </c:strRef>
          </c:tx>
          <c:spPr>
            <a:ln w="38100" cmpd="sng">
              <a:solidFill>
                <a:srgbClr val="F46524"/>
              </a:solidFill>
            </a:ln>
          </c:spPr>
          <c:marker>
            <c:symbol val="none"/>
          </c:marker>
          <c:cat>
            <c:numRef>
              <c:f>'Proračun snage'!$B$9:$B$13</c:f>
              <c:numCache>
                <c:formatCode>General</c:formatCode>
                <c:ptCount val="5"/>
                <c:pt idx="0">
                  <c:v>5</c:v>
                </c:pt>
                <c:pt idx="1">
                  <c:v>4</c:v>
                </c:pt>
                <c:pt idx="2">
                  <c:v>3</c:v>
                </c:pt>
                <c:pt idx="3">
                  <c:v>2</c:v>
                </c:pt>
                <c:pt idx="4">
                  <c:v>1</c:v>
                </c:pt>
              </c:numCache>
            </c:numRef>
          </c:cat>
          <c:val>
            <c:numRef>
              <c:f>'Proračun snage'!$K$9:$K$13</c:f>
              <c:numCache>
                <c:formatCode>0.00</c:formatCode>
                <c:ptCount val="5"/>
                <c:pt idx="0">
                  <c:v>15.227999999999998</c:v>
                </c:pt>
                <c:pt idx="1">
                  <c:v>12.372750000000002</c:v>
                </c:pt>
                <c:pt idx="2">
                  <c:v>10.786499999999998</c:v>
                </c:pt>
                <c:pt idx="3">
                  <c:v>8.4239999999999995</c:v>
                </c:pt>
                <c:pt idx="4">
                  <c:v>6.1384186046511626</c:v>
                </c:pt>
              </c:numCache>
            </c:numRef>
          </c:val>
          <c:smooth val="1"/>
          <c:extLst>
            <c:ext xmlns:c16="http://schemas.microsoft.com/office/drawing/2014/chart" uri="{C3380CC4-5D6E-409C-BE32-E72D297353CC}">
              <c16:uniqueId val="{00000001-32DB-4B15-9288-EA396615FB14}"/>
            </c:ext>
          </c:extLst>
        </c:ser>
        <c:dLbls>
          <c:showLegendKey val="0"/>
          <c:showVal val="0"/>
          <c:showCatName val="0"/>
          <c:showSerName val="0"/>
          <c:showPercent val="0"/>
          <c:showBubbleSize val="0"/>
        </c:dLbls>
        <c:smooth val="0"/>
        <c:axId val="677449703"/>
        <c:axId val="643922306"/>
      </c:lineChart>
      <c:catAx>
        <c:axId val="677449703"/>
        <c:scaling>
          <c:orientation val="minMax"/>
        </c:scaling>
        <c:delete val="0"/>
        <c:axPos val="b"/>
        <c:title>
          <c:tx>
            <c:rich>
              <a:bodyPr/>
              <a:lstStyle/>
              <a:p>
                <a:pPr lvl="0">
                  <a:defRPr sz="1000" b="0" i="1">
                    <a:solidFill>
                      <a:srgbClr val="D9D9D9"/>
                    </a:solidFill>
                  </a:defRPr>
                </a:pPr>
                <a:r>
                  <a:rPr lang="en-US"/>
                  <a:t>Snaga</a:t>
                </a:r>
              </a:p>
            </c:rich>
          </c:tx>
          <c:layout/>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643922306"/>
        <c:crosses val="autoZero"/>
        <c:auto val="1"/>
        <c:lblAlgn val="ctr"/>
        <c:lblOffset val="100"/>
        <c:noMultiLvlLbl val="1"/>
      </c:catAx>
      <c:valAx>
        <c:axId val="643922306"/>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677449703"/>
        <c:crosses val="autoZero"/>
        <c:crossBetween val="between"/>
      </c:valAx>
      <c:spPr>
        <a:solidFill>
          <a:srgbClr val="334960"/>
        </a:solidFill>
      </c:spPr>
    </c:plotArea>
    <c:legend>
      <c:legendPos val="t"/>
      <c:layou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snage'!$I$14</c:f>
              <c:strCache>
                <c:ptCount val="1"/>
                <c:pt idx="0">
                  <c:v>Potrosnja (kg/sat)</c:v>
                </c:pt>
              </c:strCache>
            </c:strRef>
          </c:tx>
          <c:spPr>
            <a:ln w="38100" cmpd="sng">
              <a:solidFill>
                <a:srgbClr val="00FFFF"/>
              </a:solidFill>
            </a:ln>
          </c:spPr>
          <c:marker>
            <c:symbol val="none"/>
          </c:marker>
          <c:cat>
            <c:numRef>
              <c:f>'Proračun snage'!$B$15:$B$19</c:f>
              <c:numCache>
                <c:formatCode>General</c:formatCode>
                <c:ptCount val="5"/>
                <c:pt idx="0">
                  <c:v>5</c:v>
                </c:pt>
                <c:pt idx="1">
                  <c:v>4</c:v>
                </c:pt>
                <c:pt idx="2">
                  <c:v>3</c:v>
                </c:pt>
                <c:pt idx="3">
                  <c:v>2</c:v>
                </c:pt>
                <c:pt idx="4">
                  <c:v>1</c:v>
                </c:pt>
              </c:numCache>
            </c:numRef>
          </c:cat>
          <c:val>
            <c:numRef>
              <c:f>'Proračun snage'!$I$15:$I$19</c:f>
              <c:numCache>
                <c:formatCode>0.00</c:formatCode>
                <c:ptCount val="5"/>
                <c:pt idx="0">
                  <c:v>3.5999999999999996</c:v>
                </c:pt>
                <c:pt idx="1">
                  <c:v>3.0105263157894737</c:v>
                </c:pt>
                <c:pt idx="2">
                  <c:v>2.5499999999999994</c:v>
                </c:pt>
                <c:pt idx="3">
                  <c:v>2.1124999999999998</c:v>
                </c:pt>
                <c:pt idx="4">
                  <c:v>1.7333333333333334</c:v>
                </c:pt>
              </c:numCache>
            </c:numRef>
          </c:val>
          <c:smooth val="1"/>
          <c:extLst>
            <c:ext xmlns:c16="http://schemas.microsoft.com/office/drawing/2014/chart" uri="{C3380CC4-5D6E-409C-BE32-E72D297353CC}">
              <c16:uniqueId val="{00000000-8379-482F-BE39-30DC7A81F0CC}"/>
            </c:ext>
          </c:extLst>
        </c:ser>
        <c:ser>
          <c:idx val="1"/>
          <c:order val="1"/>
          <c:tx>
            <c:strRef>
              <c:f>'Proračun snage'!$K$14</c:f>
              <c:strCache>
                <c:ptCount val="1"/>
                <c:pt idx="0">
                  <c:v>Power (kW)</c:v>
                </c:pt>
              </c:strCache>
            </c:strRef>
          </c:tx>
          <c:spPr>
            <a:ln w="38100" cmpd="sng">
              <a:solidFill>
                <a:srgbClr val="F46524"/>
              </a:solidFill>
            </a:ln>
          </c:spPr>
          <c:marker>
            <c:symbol val="none"/>
          </c:marker>
          <c:cat>
            <c:numRef>
              <c:f>'Proračun snage'!$B$15:$B$19</c:f>
              <c:numCache>
                <c:formatCode>General</c:formatCode>
                <c:ptCount val="5"/>
                <c:pt idx="0">
                  <c:v>5</c:v>
                </c:pt>
                <c:pt idx="1">
                  <c:v>4</c:v>
                </c:pt>
                <c:pt idx="2">
                  <c:v>3</c:v>
                </c:pt>
                <c:pt idx="3">
                  <c:v>2</c:v>
                </c:pt>
                <c:pt idx="4">
                  <c:v>1</c:v>
                </c:pt>
              </c:numCache>
            </c:numRef>
          </c:cat>
          <c:val>
            <c:numRef>
              <c:f>'Proračun snage'!$K$15:$K$19</c:f>
              <c:numCache>
                <c:formatCode>0.00</c:formatCode>
                <c:ptCount val="5"/>
                <c:pt idx="0">
                  <c:v>16.919999999999998</c:v>
                </c:pt>
                <c:pt idx="1">
                  <c:v>14.149473684210527</c:v>
                </c:pt>
                <c:pt idx="2">
                  <c:v>11.984999999999998</c:v>
                </c:pt>
                <c:pt idx="3">
                  <c:v>9.9287499999999991</c:v>
                </c:pt>
                <c:pt idx="4">
                  <c:v>8.1466666666666665</c:v>
                </c:pt>
              </c:numCache>
            </c:numRef>
          </c:val>
          <c:smooth val="1"/>
          <c:extLst>
            <c:ext xmlns:c16="http://schemas.microsoft.com/office/drawing/2014/chart" uri="{C3380CC4-5D6E-409C-BE32-E72D297353CC}">
              <c16:uniqueId val="{00000001-8379-482F-BE39-30DC7A81F0CC}"/>
            </c:ext>
          </c:extLst>
        </c:ser>
        <c:dLbls>
          <c:showLegendKey val="0"/>
          <c:showVal val="0"/>
          <c:showCatName val="0"/>
          <c:showSerName val="0"/>
          <c:showPercent val="0"/>
          <c:showBubbleSize val="0"/>
        </c:dLbls>
        <c:smooth val="0"/>
        <c:axId val="705485091"/>
        <c:axId val="971108754"/>
      </c:lineChart>
      <c:catAx>
        <c:axId val="705485091"/>
        <c:scaling>
          <c:orientation val="minMax"/>
        </c:scaling>
        <c:delete val="0"/>
        <c:axPos val="b"/>
        <c:title>
          <c:tx>
            <c:rich>
              <a:bodyPr/>
              <a:lstStyle/>
              <a:p>
                <a:pPr lvl="0">
                  <a:defRPr sz="1000" b="0" i="1">
                    <a:solidFill>
                      <a:srgbClr val="D9D9D9"/>
                    </a:solidFill>
                  </a:defRPr>
                </a:pPr>
                <a:r>
                  <a:rPr lang="en-US"/>
                  <a:t>Snaga</a:t>
                </a:r>
              </a:p>
            </c:rich>
          </c:tx>
          <c:layout/>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971108754"/>
        <c:crosses val="autoZero"/>
        <c:auto val="1"/>
        <c:lblAlgn val="ctr"/>
        <c:lblOffset val="100"/>
        <c:noMultiLvlLbl val="1"/>
      </c:catAx>
      <c:valAx>
        <c:axId val="971108754"/>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705485091"/>
        <c:crosses val="autoZero"/>
        <c:crossBetween val="between"/>
      </c:valAx>
      <c:spPr>
        <a:solidFill>
          <a:srgbClr val="334960"/>
        </a:solidFill>
      </c:spPr>
    </c:plotArea>
    <c:legend>
      <c:legendPos val="t"/>
      <c:layou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rPr lang="en-US"/>
              <a:t>ON i OFF odnos u ciklusu po snagama</a:t>
            </a:r>
          </a:p>
        </c:rich>
      </c:tx>
      <c:layout/>
      <c:overlay val="0"/>
    </c:title>
    <c:autoTitleDeleted val="0"/>
    <c:plotArea>
      <c:layout/>
      <c:barChart>
        <c:barDir val="col"/>
        <c:grouping val="stacked"/>
        <c:varyColors val="1"/>
        <c:ser>
          <c:idx val="0"/>
          <c:order val="0"/>
          <c:tx>
            <c:strRef>
              <c:f>'Proračun snage'!$C$8</c:f>
              <c:strCache>
                <c:ptCount val="1"/>
                <c:pt idx="0">
                  <c:v>ON (sec)</c:v>
                </c:pt>
              </c:strCache>
            </c:strRef>
          </c:tx>
          <c:spPr>
            <a:solidFill>
              <a:srgbClr val="3366CC"/>
            </a:solidFill>
          </c:spPr>
          <c:invertIfNegative val="1"/>
          <c:cat>
            <c:numRef>
              <c:f>'Proračun snage'!$B$9:$B$13</c:f>
              <c:numCache>
                <c:formatCode>General</c:formatCode>
                <c:ptCount val="5"/>
                <c:pt idx="0">
                  <c:v>5</c:v>
                </c:pt>
                <c:pt idx="1">
                  <c:v>4</c:v>
                </c:pt>
                <c:pt idx="2">
                  <c:v>3</c:v>
                </c:pt>
                <c:pt idx="3">
                  <c:v>2</c:v>
                </c:pt>
                <c:pt idx="4">
                  <c:v>1</c:v>
                </c:pt>
              </c:numCache>
            </c:numRef>
          </c:cat>
          <c:val>
            <c:numRef>
              <c:f>'Proračun snage'!$C$9:$C$13</c:f>
              <c:numCache>
                <c:formatCode>General</c:formatCode>
                <c:ptCount val="5"/>
                <c:pt idx="0">
                  <c:v>3</c:v>
                </c:pt>
                <c:pt idx="1">
                  <c:v>2.1</c:v>
                </c:pt>
                <c:pt idx="2">
                  <c:v>1.7</c:v>
                </c:pt>
                <c:pt idx="3">
                  <c:v>1.2</c:v>
                </c:pt>
                <c:pt idx="4">
                  <c:v>0.8</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0146-4FEC-9856-A8A339D28B6E}"/>
            </c:ext>
          </c:extLst>
        </c:ser>
        <c:ser>
          <c:idx val="1"/>
          <c:order val="1"/>
          <c:tx>
            <c:strRef>
              <c:f>'Proračun snage'!$D$8</c:f>
              <c:strCache>
                <c:ptCount val="1"/>
                <c:pt idx="0">
                  <c:v>OFF (sec)</c:v>
                </c:pt>
              </c:strCache>
            </c:strRef>
          </c:tx>
          <c:spPr>
            <a:solidFill>
              <a:srgbClr val="DC3912"/>
            </a:solidFill>
          </c:spPr>
          <c:invertIfNegative val="1"/>
          <c:cat>
            <c:numRef>
              <c:f>'Proračun snage'!$B$9:$B$13</c:f>
              <c:numCache>
                <c:formatCode>General</c:formatCode>
                <c:ptCount val="5"/>
                <c:pt idx="0">
                  <c:v>5</c:v>
                </c:pt>
                <c:pt idx="1">
                  <c:v>4</c:v>
                </c:pt>
                <c:pt idx="2">
                  <c:v>3</c:v>
                </c:pt>
                <c:pt idx="3">
                  <c:v>2</c:v>
                </c:pt>
                <c:pt idx="4">
                  <c:v>1</c:v>
                </c:pt>
              </c:numCache>
            </c:numRef>
          </c:cat>
          <c:val>
            <c:numRef>
              <c:f>'Proračun snage'!$D$9:$D$13</c:f>
              <c:numCache>
                <c:formatCode>General</c:formatCode>
                <c:ptCount val="5"/>
                <c:pt idx="0">
                  <c:v>3.5</c:v>
                </c:pt>
                <c:pt idx="1">
                  <c:v>3.5</c:v>
                </c:pt>
                <c:pt idx="2">
                  <c:v>3.5</c:v>
                </c:pt>
                <c:pt idx="3">
                  <c:v>3.5</c:v>
                </c:pt>
                <c:pt idx="4">
                  <c:v>3.5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0146-4FEC-9856-A8A339D28B6E}"/>
            </c:ext>
          </c:extLst>
        </c:ser>
        <c:dLbls>
          <c:showLegendKey val="0"/>
          <c:showVal val="0"/>
          <c:showCatName val="0"/>
          <c:showSerName val="0"/>
          <c:showPercent val="0"/>
          <c:showBubbleSize val="0"/>
        </c:dLbls>
        <c:gapWidth val="150"/>
        <c:overlap val="100"/>
        <c:axId val="1307507046"/>
        <c:axId val="1671490333"/>
      </c:barChart>
      <c:catAx>
        <c:axId val="1307507046"/>
        <c:scaling>
          <c:orientation val="minMax"/>
        </c:scaling>
        <c:delete val="0"/>
        <c:axPos val="b"/>
        <c:title>
          <c:tx>
            <c:rich>
              <a:bodyPr/>
              <a:lstStyle/>
              <a:p>
                <a:pPr lvl="0">
                  <a:defRPr sz="900" b="1" i="1">
                    <a:solidFill>
                      <a:srgbClr val="B7B7B7"/>
                    </a:solidFill>
                  </a:defRPr>
                </a:pPr>
                <a:r>
                  <a:rPr lang="en-US"/>
                  <a:t>Snaga</a:t>
                </a:r>
              </a:p>
            </c:rich>
          </c:tx>
          <c:layout/>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671490333"/>
        <c:crosses val="autoZero"/>
        <c:auto val="1"/>
        <c:lblAlgn val="ctr"/>
        <c:lblOffset val="100"/>
        <c:noMultiLvlLbl val="1"/>
      </c:catAx>
      <c:valAx>
        <c:axId val="1671490333"/>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rPr lang="en-US"/>
                  <a:t>Ciklus</a:t>
                </a:r>
              </a:p>
            </c:rich>
          </c:tx>
          <c:layout/>
          <c:overlay val="0"/>
        </c:title>
        <c:numFmt formatCode="General" sourceLinked="1"/>
        <c:majorTickMark val="cross"/>
        <c:minorTickMark val="cross"/>
        <c:tickLblPos val="nextTo"/>
        <c:spPr>
          <a:ln w="47625">
            <a:noFill/>
          </a:ln>
        </c:spPr>
        <c:txPr>
          <a:bodyPr/>
          <a:lstStyle/>
          <a:p>
            <a:pPr lvl="0">
              <a:defRPr b="0"/>
            </a:pPr>
            <a:endParaRPr lang="en-US"/>
          </a:p>
        </c:txPr>
        <c:crossAx val="1307507046"/>
        <c:crosses val="autoZero"/>
        <c:crossBetween val="between"/>
      </c:valAx>
    </c:plotArea>
    <c:legend>
      <c:legendPos val="tr"/>
      <c:layout/>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rPr lang="en-US"/>
              <a:t>ON i OFF odnos u ciklusu po snagama</a:t>
            </a:r>
          </a:p>
        </c:rich>
      </c:tx>
      <c:layout/>
      <c:overlay val="0"/>
    </c:title>
    <c:autoTitleDeleted val="0"/>
    <c:plotArea>
      <c:layout/>
      <c:barChart>
        <c:barDir val="col"/>
        <c:grouping val="stacked"/>
        <c:varyColors val="1"/>
        <c:ser>
          <c:idx val="0"/>
          <c:order val="0"/>
          <c:tx>
            <c:strRef>
              <c:f>'Proračun snage'!$C$2</c:f>
              <c:strCache>
                <c:ptCount val="1"/>
                <c:pt idx="0">
                  <c:v>ON (sec)</c:v>
                </c:pt>
              </c:strCache>
            </c:strRef>
          </c:tx>
          <c:spPr>
            <a:solidFill>
              <a:srgbClr val="3366CC"/>
            </a:solidFill>
          </c:spPr>
          <c:invertIfNegative val="1"/>
          <c:cat>
            <c:numRef>
              <c:f>'Proračun snage'!$B$3:$B$7</c:f>
              <c:numCache>
                <c:formatCode>General</c:formatCode>
                <c:ptCount val="5"/>
                <c:pt idx="0">
                  <c:v>5</c:v>
                </c:pt>
                <c:pt idx="1">
                  <c:v>4</c:v>
                </c:pt>
                <c:pt idx="2">
                  <c:v>3</c:v>
                </c:pt>
                <c:pt idx="3">
                  <c:v>2</c:v>
                </c:pt>
                <c:pt idx="4">
                  <c:v>1</c:v>
                </c:pt>
              </c:numCache>
            </c:numRef>
          </c:cat>
          <c:val>
            <c:numRef>
              <c:f>'Proračun snage'!$C$3:$C$7</c:f>
              <c:numCache>
                <c:formatCode>General</c:formatCode>
                <c:ptCount val="5"/>
                <c:pt idx="0">
                  <c:v>4.5</c:v>
                </c:pt>
                <c:pt idx="1">
                  <c:v>4</c:v>
                </c:pt>
                <c:pt idx="2">
                  <c:v>3.5</c:v>
                </c:pt>
                <c:pt idx="3">
                  <c:v>2.9</c:v>
                </c:pt>
                <c:pt idx="4">
                  <c:v>2.2000000000000002</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726C-4F1A-8AD0-3B853AFB2247}"/>
            </c:ext>
          </c:extLst>
        </c:ser>
        <c:ser>
          <c:idx val="1"/>
          <c:order val="1"/>
          <c:tx>
            <c:strRef>
              <c:f>'Proračun snage'!$D$2</c:f>
              <c:strCache>
                <c:ptCount val="1"/>
                <c:pt idx="0">
                  <c:v>OFF (sec)</c:v>
                </c:pt>
              </c:strCache>
            </c:strRef>
          </c:tx>
          <c:spPr>
            <a:solidFill>
              <a:srgbClr val="DC3912"/>
            </a:solidFill>
          </c:spPr>
          <c:invertIfNegative val="1"/>
          <c:cat>
            <c:numRef>
              <c:f>'Proračun snage'!$B$3:$B$7</c:f>
              <c:numCache>
                <c:formatCode>General</c:formatCode>
                <c:ptCount val="5"/>
                <c:pt idx="0">
                  <c:v>5</c:v>
                </c:pt>
                <c:pt idx="1">
                  <c:v>4</c:v>
                </c:pt>
                <c:pt idx="2">
                  <c:v>3</c:v>
                </c:pt>
                <c:pt idx="3">
                  <c:v>2</c:v>
                </c:pt>
                <c:pt idx="4">
                  <c:v>1</c:v>
                </c:pt>
              </c:numCache>
            </c:numRef>
          </c:cat>
          <c:val>
            <c:numRef>
              <c:f>'Proračun snage'!$D$3:$D$7</c:f>
              <c:numCache>
                <c:formatCode>General</c:formatCode>
                <c:ptCount val="5"/>
                <c:pt idx="0">
                  <c:v>3.5</c:v>
                </c:pt>
                <c:pt idx="1">
                  <c:v>4</c:v>
                </c:pt>
                <c:pt idx="2">
                  <c:v>4.5</c:v>
                </c:pt>
                <c:pt idx="3">
                  <c:v>5.0999999999999996</c:v>
                </c:pt>
                <c:pt idx="4">
                  <c:v>5.8</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726C-4F1A-8AD0-3B853AFB2247}"/>
            </c:ext>
          </c:extLst>
        </c:ser>
        <c:dLbls>
          <c:showLegendKey val="0"/>
          <c:showVal val="0"/>
          <c:showCatName val="0"/>
          <c:showSerName val="0"/>
          <c:showPercent val="0"/>
          <c:showBubbleSize val="0"/>
        </c:dLbls>
        <c:gapWidth val="150"/>
        <c:overlap val="100"/>
        <c:axId val="1002624281"/>
        <c:axId val="1579228949"/>
      </c:barChart>
      <c:catAx>
        <c:axId val="1002624281"/>
        <c:scaling>
          <c:orientation val="minMax"/>
        </c:scaling>
        <c:delete val="0"/>
        <c:axPos val="b"/>
        <c:title>
          <c:tx>
            <c:rich>
              <a:bodyPr/>
              <a:lstStyle/>
              <a:p>
                <a:pPr lvl="0">
                  <a:defRPr sz="900" b="1" i="1">
                    <a:solidFill>
                      <a:srgbClr val="B7B7B7"/>
                    </a:solidFill>
                  </a:defRPr>
                </a:pPr>
                <a:r>
                  <a:rPr lang="en-US"/>
                  <a:t>Snaga</a:t>
                </a:r>
              </a:p>
            </c:rich>
          </c:tx>
          <c:layout/>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579228949"/>
        <c:crosses val="autoZero"/>
        <c:auto val="1"/>
        <c:lblAlgn val="ctr"/>
        <c:lblOffset val="100"/>
        <c:noMultiLvlLbl val="1"/>
      </c:catAx>
      <c:valAx>
        <c:axId val="1579228949"/>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rPr lang="en-US"/>
                  <a:t>Ciklus</a:t>
                </a:r>
              </a:p>
            </c:rich>
          </c:tx>
          <c:layout/>
          <c:overlay val="0"/>
        </c:title>
        <c:numFmt formatCode="General" sourceLinked="1"/>
        <c:majorTickMark val="cross"/>
        <c:minorTickMark val="cross"/>
        <c:tickLblPos val="nextTo"/>
        <c:spPr>
          <a:ln w="47625">
            <a:noFill/>
          </a:ln>
        </c:spPr>
        <c:txPr>
          <a:bodyPr/>
          <a:lstStyle/>
          <a:p>
            <a:pPr lvl="0">
              <a:defRPr b="0"/>
            </a:pPr>
            <a:endParaRPr lang="en-US"/>
          </a:p>
        </c:txPr>
        <c:crossAx val="1002624281"/>
        <c:crosses val="autoZero"/>
        <c:crossBetween val="between"/>
      </c:valAx>
    </c:plotArea>
    <c:legend>
      <c:legendPos val="tr"/>
      <c:layout/>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rPr lang="en-US"/>
              <a:t>ON i OFF odnos u ciklusu po snagama</a:t>
            </a:r>
          </a:p>
        </c:rich>
      </c:tx>
      <c:layout/>
      <c:overlay val="0"/>
    </c:title>
    <c:autoTitleDeleted val="0"/>
    <c:plotArea>
      <c:layout/>
      <c:barChart>
        <c:barDir val="col"/>
        <c:grouping val="stacked"/>
        <c:varyColors val="1"/>
        <c:ser>
          <c:idx val="0"/>
          <c:order val="0"/>
          <c:tx>
            <c:strRef>
              <c:f>'Proračun snage'!$C$14</c:f>
              <c:strCache>
                <c:ptCount val="1"/>
                <c:pt idx="0">
                  <c:v>ON (sec)</c:v>
                </c:pt>
              </c:strCache>
            </c:strRef>
          </c:tx>
          <c:spPr>
            <a:solidFill>
              <a:srgbClr val="3366CC"/>
            </a:solidFill>
          </c:spPr>
          <c:invertIfNegative val="1"/>
          <c:cat>
            <c:numRef>
              <c:f>'Proračun snage'!$B$15:$B$19</c:f>
              <c:numCache>
                <c:formatCode>General</c:formatCode>
                <c:ptCount val="5"/>
                <c:pt idx="0">
                  <c:v>5</c:v>
                </c:pt>
                <c:pt idx="1">
                  <c:v>4</c:v>
                </c:pt>
                <c:pt idx="2">
                  <c:v>3</c:v>
                </c:pt>
                <c:pt idx="3">
                  <c:v>2</c:v>
                </c:pt>
                <c:pt idx="4">
                  <c:v>1</c:v>
                </c:pt>
              </c:numCache>
            </c:numRef>
          </c:cat>
          <c:val>
            <c:numRef>
              <c:f>'Proračun snage'!$C$15:$C$19</c:f>
              <c:numCache>
                <c:formatCode>General</c:formatCode>
                <c:ptCount val="5"/>
                <c:pt idx="0">
                  <c:v>3</c:v>
                </c:pt>
                <c:pt idx="1">
                  <c:v>2.2000000000000002</c:v>
                </c:pt>
                <c:pt idx="2">
                  <c:v>1.7</c:v>
                </c:pt>
                <c:pt idx="3">
                  <c:v>1.3</c:v>
                </c:pt>
                <c:pt idx="4">
                  <c:v>1</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B816-4328-AD3F-E7E812F7973C}"/>
            </c:ext>
          </c:extLst>
        </c:ser>
        <c:ser>
          <c:idx val="1"/>
          <c:order val="1"/>
          <c:tx>
            <c:strRef>
              <c:f>'Proračun snage'!$D$14</c:f>
              <c:strCache>
                <c:ptCount val="1"/>
                <c:pt idx="0">
                  <c:v>OFF (sec)</c:v>
                </c:pt>
              </c:strCache>
            </c:strRef>
          </c:tx>
          <c:spPr>
            <a:solidFill>
              <a:srgbClr val="DC3912"/>
            </a:solidFill>
          </c:spPr>
          <c:invertIfNegative val="1"/>
          <c:cat>
            <c:numRef>
              <c:f>'Proračun snage'!$B$15:$B$19</c:f>
              <c:numCache>
                <c:formatCode>General</c:formatCode>
                <c:ptCount val="5"/>
                <c:pt idx="0">
                  <c:v>5</c:v>
                </c:pt>
                <c:pt idx="1">
                  <c:v>4</c:v>
                </c:pt>
                <c:pt idx="2">
                  <c:v>3</c:v>
                </c:pt>
                <c:pt idx="3">
                  <c:v>2</c:v>
                </c:pt>
                <c:pt idx="4">
                  <c:v>1</c:v>
                </c:pt>
              </c:numCache>
            </c:numRef>
          </c:cat>
          <c:val>
            <c:numRef>
              <c:f>'Proračun snage'!$D$15:$D$19</c:f>
              <c:numCache>
                <c:formatCode>General</c:formatCode>
                <c:ptCount val="5"/>
                <c:pt idx="0">
                  <c:v>3.5</c:v>
                </c:pt>
                <c:pt idx="1">
                  <c:v>3.5</c:v>
                </c:pt>
                <c:pt idx="2">
                  <c:v>3.5</c:v>
                </c:pt>
                <c:pt idx="3">
                  <c:v>3.5</c:v>
                </c:pt>
                <c:pt idx="4">
                  <c:v>3.5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B816-4328-AD3F-E7E812F7973C}"/>
            </c:ext>
          </c:extLst>
        </c:ser>
        <c:dLbls>
          <c:showLegendKey val="0"/>
          <c:showVal val="0"/>
          <c:showCatName val="0"/>
          <c:showSerName val="0"/>
          <c:showPercent val="0"/>
          <c:showBubbleSize val="0"/>
        </c:dLbls>
        <c:gapWidth val="150"/>
        <c:overlap val="100"/>
        <c:axId val="243855662"/>
        <c:axId val="881488228"/>
      </c:barChart>
      <c:catAx>
        <c:axId val="243855662"/>
        <c:scaling>
          <c:orientation val="minMax"/>
        </c:scaling>
        <c:delete val="0"/>
        <c:axPos val="b"/>
        <c:title>
          <c:tx>
            <c:rich>
              <a:bodyPr/>
              <a:lstStyle/>
              <a:p>
                <a:pPr lvl="0">
                  <a:defRPr sz="900" b="1" i="1">
                    <a:solidFill>
                      <a:srgbClr val="B7B7B7"/>
                    </a:solidFill>
                  </a:defRPr>
                </a:pPr>
                <a:r>
                  <a:rPr lang="en-US"/>
                  <a:t>Snaga</a:t>
                </a:r>
              </a:p>
            </c:rich>
          </c:tx>
          <c:layout/>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881488228"/>
        <c:crosses val="autoZero"/>
        <c:auto val="1"/>
        <c:lblAlgn val="ctr"/>
        <c:lblOffset val="100"/>
        <c:noMultiLvlLbl val="1"/>
      </c:catAx>
      <c:valAx>
        <c:axId val="881488228"/>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rPr lang="en-US"/>
                  <a:t>Ciklus</a:t>
                </a:r>
              </a:p>
            </c:rich>
          </c:tx>
          <c:layout/>
          <c:overlay val="0"/>
        </c:title>
        <c:numFmt formatCode="General" sourceLinked="1"/>
        <c:majorTickMark val="cross"/>
        <c:minorTickMark val="cross"/>
        <c:tickLblPos val="nextTo"/>
        <c:spPr>
          <a:ln w="47625">
            <a:noFill/>
          </a:ln>
        </c:spPr>
        <c:txPr>
          <a:bodyPr/>
          <a:lstStyle/>
          <a:p>
            <a:pPr lvl="0">
              <a:defRPr b="0"/>
            </a:pPr>
            <a:endParaRPr lang="en-US"/>
          </a:p>
        </c:txPr>
        <c:crossAx val="243855662"/>
        <c:crosses val="autoZero"/>
        <c:crossBetween val="between"/>
      </c:valAx>
    </c:plotArea>
    <c:legend>
      <c:legendPos val="tr"/>
      <c:layout/>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snage'!$I$20</c:f>
              <c:strCache>
                <c:ptCount val="1"/>
                <c:pt idx="0">
                  <c:v>Potrosnja (kg/sat)</c:v>
                </c:pt>
              </c:strCache>
            </c:strRef>
          </c:tx>
          <c:spPr>
            <a:ln w="38100" cmpd="sng">
              <a:solidFill>
                <a:srgbClr val="00FFFF"/>
              </a:solidFill>
            </a:ln>
          </c:spPr>
          <c:marker>
            <c:symbol val="none"/>
          </c:marker>
          <c:cat>
            <c:numRef>
              <c:f>'Proračun snage'!$B$21:$B$25</c:f>
              <c:numCache>
                <c:formatCode>General</c:formatCode>
                <c:ptCount val="5"/>
                <c:pt idx="0">
                  <c:v>5</c:v>
                </c:pt>
                <c:pt idx="1">
                  <c:v>4</c:v>
                </c:pt>
                <c:pt idx="2">
                  <c:v>3</c:v>
                </c:pt>
                <c:pt idx="3">
                  <c:v>2</c:v>
                </c:pt>
                <c:pt idx="4">
                  <c:v>1</c:v>
                </c:pt>
              </c:numCache>
            </c:numRef>
          </c:cat>
          <c:val>
            <c:numRef>
              <c:f>'Proračun snage'!$I$21:$I$25</c:f>
              <c:numCache>
                <c:formatCode>0.00</c:formatCode>
                <c:ptCount val="5"/>
                <c:pt idx="0">
                  <c:v>3.2314285714285713</c:v>
                </c:pt>
                <c:pt idx="1">
                  <c:v>2.8585714285714281</c:v>
                </c:pt>
                <c:pt idx="2">
                  <c:v>2.4857142857142858</c:v>
                </c:pt>
                <c:pt idx="3">
                  <c:v>2.1128571428571425</c:v>
                </c:pt>
                <c:pt idx="4">
                  <c:v>1.7399999999999998</c:v>
                </c:pt>
              </c:numCache>
            </c:numRef>
          </c:val>
          <c:smooth val="1"/>
          <c:extLst>
            <c:ext xmlns:c16="http://schemas.microsoft.com/office/drawing/2014/chart" uri="{C3380CC4-5D6E-409C-BE32-E72D297353CC}">
              <c16:uniqueId val="{00000000-5EB9-46A8-B3C4-29AA604A50F7}"/>
            </c:ext>
          </c:extLst>
        </c:ser>
        <c:ser>
          <c:idx val="1"/>
          <c:order val="1"/>
          <c:tx>
            <c:strRef>
              <c:f>'Proračun snage'!$K$20</c:f>
              <c:strCache>
                <c:ptCount val="1"/>
                <c:pt idx="0">
                  <c:v>Power (kW)</c:v>
                </c:pt>
              </c:strCache>
            </c:strRef>
          </c:tx>
          <c:spPr>
            <a:ln w="38100" cmpd="sng">
              <a:solidFill>
                <a:srgbClr val="F46524"/>
              </a:solidFill>
            </a:ln>
          </c:spPr>
          <c:marker>
            <c:symbol val="none"/>
          </c:marker>
          <c:cat>
            <c:numRef>
              <c:f>'Proračun snage'!$B$21:$B$25</c:f>
              <c:numCache>
                <c:formatCode>General</c:formatCode>
                <c:ptCount val="5"/>
                <c:pt idx="0">
                  <c:v>5</c:v>
                </c:pt>
                <c:pt idx="1">
                  <c:v>4</c:v>
                </c:pt>
                <c:pt idx="2">
                  <c:v>3</c:v>
                </c:pt>
                <c:pt idx="3">
                  <c:v>2</c:v>
                </c:pt>
                <c:pt idx="4">
                  <c:v>1</c:v>
                </c:pt>
              </c:numCache>
            </c:numRef>
          </c:cat>
          <c:val>
            <c:numRef>
              <c:f>'Proračun snage'!$K$21:$K$25</c:f>
              <c:numCache>
                <c:formatCode>0.00</c:formatCode>
                <c:ptCount val="5"/>
                <c:pt idx="0">
                  <c:v>15.187714285714286</c:v>
                </c:pt>
                <c:pt idx="1">
                  <c:v>13.435285714285712</c:v>
                </c:pt>
                <c:pt idx="2">
                  <c:v>11.682857142857143</c:v>
                </c:pt>
                <c:pt idx="3">
                  <c:v>9.9304285714285712</c:v>
                </c:pt>
                <c:pt idx="4">
                  <c:v>8.177999999999999</c:v>
                </c:pt>
              </c:numCache>
            </c:numRef>
          </c:val>
          <c:smooth val="1"/>
          <c:extLst>
            <c:ext xmlns:c16="http://schemas.microsoft.com/office/drawing/2014/chart" uri="{C3380CC4-5D6E-409C-BE32-E72D297353CC}">
              <c16:uniqueId val="{00000001-5EB9-46A8-B3C4-29AA604A50F7}"/>
            </c:ext>
          </c:extLst>
        </c:ser>
        <c:dLbls>
          <c:showLegendKey val="0"/>
          <c:showVal val="0"/>
          <c:showCatName val="0"/>
          <c:showSerName val="0"/>
          <c:showPercent val="0"/>
          <c:showBubbleSize val="0"/>
        </c:dLbls>
        <c:smooth val="0"/>
        <c:axId val="2040428164"/>
        <c:axId val="1893338576"/>
      </c:lineChart>
      <c:catAx>
        <c:axId val="2040428164"/>
        <c:scaling>
          <c:orientation val="minMax"/>
        </c:scaling>
        <c:delete val="0"/>
        <c:axPos val="b"/>
        <c:title>
          <c:tx>
            <c:rich>
              <a:bodyPr/>
              <a:lstStyle/>
              <a:p>
                <a:pPr lvl="0">
                  <a:defRPr sz="1000" b="0" i="1">
                    <a:solidFill>
                      <a:srgbClr val="D9D9D9"/>
                    </a:solidFill>
                  </a:defRPr>
                </a:pPr>
                <a:r>
                  <a:rPr lang="en-US"/>
                  <a:t>Snaga</a:t>
                </a:r>
              </a:p>
            </c:rich>
          </c:tx>
          <c:layout/>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893338576"/>
        <c:crosses val="autoZero"/>
        <c:auto val="1"/>
        <c:lblAlgn val="ctr"/>
        <c:lblOffset val="100"/>
        <c:noMultiLvlLbl val="1"/>
      </c:catAx>
      <c:valAx>
        <c:axId val="1893338576"/>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2040428164"/>
        <c:crosses val="autoZero"/>
        <c:crossBetween val="between"/>
      </c:valAx>
      <c:spPr>
        <a:solidFill>
          <a:srgbClr val="334960"/>
        </a:solidFill>
      </c:spPr>
    </c:plotArea>
    <c:legend>
      <c:legendPos val="t"/>
      <c:layou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snage'!$I$26</c:f>
              <c:strCache>
                <c:ptCount val="1"/>
                <c:pt idx="0">
                  <c:v>Potrosnja (kg/sat)</c:v>
                </c:pt>
              </c:strCache>
            </c:strRef>
          </c:tx>
          <c:spPr>
            <a:ln w="38100" cmpd="sng">
              <a:solidFill>
                <a:srgbClr val="00FFFF"/>
              </a:solidFill>
            </a:ln>
          </c:spPr>
          <c:marker>
            <c:symbol val="none"/>
          </c:marker>
          <c:cat>
            <c:numRef>
              <c:f>'Proračun snage'!$B$27:$B$31</c:f>
              <c:numCache>
                <c:formatCode>General</c:formatCode>
                <c:ptCount val="5"/>
                <c:pt idx="0">
                  <c:v>5</c:v>
                </c:pt>
                <c:pt idx="1">
                  <c:v>4</c:v>
                </c:pt>
                <c:pt idx="2">
                  <c:v>3</c:v>
                </c:pt>
                <c:pt idx="3">
                  <c:v>2</c:v>
                </c:pt>
                <c:pt idx="4">
                  <c:v>1</c:v>
                </c:pt>
              </c:numCache>
            </c:numRef>
          </c:cat>
          <c:val>
            <c:numRef>
              <c:f>'Proračun snage'!$I$27:$I$31</c:f>
              <c:numCache>
                <c:formatCode>0.00</c:formatCode>
                <c:ptCount val="5"/>
                <c:pt idx="0">
                  <c:v>5.04</c:v>
                </c:pt>
                <c:pt idx="1">
                  <c:v>4.2</c:v>
                </c:pt>
                <c:pt idx="2">
                  <c:v>3.36</c:v>
                </c:pt>
                <c:pt idx="3">
                  <c:v>2.52</c:v>
                </c:pt>
                <c:pt idx="4">
                  <c:v>2.1913043478260872</c:v>
                </c:pt>
              </c:numCache>
            </c:numRef>
          </c:val>
          <c:smooth val="1"/>
          <c:extLst>
            <c:ext xmlns:c16="http://schemas.microsoft.com/office/drawing/2014/chart" uri="{C3380CC4-5D6E-409C-BE32-E72D297353CC}">
              <c16:uniqueId val="{00000000-3DB1-4EC8-9C94-976D4B706F2E}"/>
            </c:ext>
          </c:extLst>
        </c:ser>
        <c:ser>
          <c:idx val="1"/>
          <c:order val="1"/>
          <c:tx>
            <c:strRef>
              <c:f>'Proračun snage'!$K$26</c:f>
              <c:strCache>
                <c:ptCount val="1"/>
                <c:pt idx="0">
                  <c:v>Power (kW)</c:v>
                </c:pt>
              </c:strCache>
            </c:strRef>
          </c:tx>
          <c:spPr>
            <a:ln w="38100" cmpd="sng">
              <a:solidFill>
                <a:srgbClr val="F46524"/>
              </a:solidFill>
            </a:ln>
          </c:spPr>
          <c:marker>
            <c:symbol val="none"/>
          </c:marker>
          <c:cat>
            <c:numRef>
              <c:f>'Proračun snage'!$B$27:$B$31</c:f>
              <c:numCache>
                <c:formatCode>General</c:formatCode>
                <c:ptCount val="5"/>
                <c:pt idx="0">
                  <c:v>5</c:v>
                </c:pt>
                <c:pt idx="1">
                  <c:v>4</c:v>
                </c:pt>
                <c:pt idx="2">
                  <c:v>3</c:v>
                </c:pt>
                <c:pt idx="3">
                  <c:v>2</c:v>
                </c:pt>
                <c:pt idx="4">
                  <c:v>1</c:v>
                </c:pt>
              </c:numCache>
            </c:numRef>
          </c:cat>
          <c:val>
            <c:numRef>
              <c:f>'Proračun snage'!$K$27:$K$31</c:f>
              <c:numCache>
                <c:formatCode>0.00</c:formatCode>
                <c:ptCount val="5"/>
                <c:pt idx="0">
                  <c:v>23.688000000000002</c:v>
                </c:pt>
                <c:pt idx="1">
                  <c:v>19.740000000000002</c:v>
                </c:pt>
                <c:pt idx="2">
                  <c:v>15.792</c:v>
                </c:pt>
                <c:pt idx="3">
                  <c:v>11.844000000000001</c:v>
                </c:pt>
                <c:pt idx="4">
                  <c:v>10.29913043478261</c:v>
                </c:pt>
              </c:numCache>
            </c:numRef>
          </c:val>
          <c:smooth val="1"/>
          <c:extLst>
            <c:ext xmlns:c16="http://schemas.microsoft.com/office/drawing/2014/chart" uri="{C3380CC4-5D6E-409C-BE32-E72D297353CC}">
              <c16:uniqueId val="{00000001-3DB1-4EC8-9C94-976D4B706F2E}"/>
            </c:ext>
          </c:extLst>
        </c:ser>
        <c:dLbls>
          <c:showLegendKey val="0"/>
          <c:showVal val="0"/>
          <c:showCatName val="0"/>
          <c:showSerName val="0"/>
          <c:showPercent val="0"/>
          <c:showBubbleSize val="0"/>
        </c:dLbls>
        <c:smooth val="0"/>
        <c:axId val="1636146093"/>
        <c:axId val="1096101457"/>
      </c:lineChart>
      <c:catAx>
        <c:axId val="1636146093"/>
        <c:scaling>
          <c:orientation val="minMax"/>
        </c:scaling>
        <c:delete val="0"/>
        <c:axPos val="b"/>
        <c:title>
          <c:tx>
            <c:rich>
              <a:bodyPr/>
              <a:lstStyle/>
              <a:p>
                <a:pPr lvl="0">
                  <a:defRPr sz="1000" b="0" i="1">
                    <a:solidFill>
                      <a:srgbClr val="D9D9D9"/>
                    </a:solidFill>
                  </a:defRPr>
                </a:pPr>
                <a:r>
                  <a:rPr lang="en-US"/>
                  <a:t>Snaga</a:t>
                </a:r>
              </a:p>
            </c:rich>
          </c:tx>
          <c:layout/>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096101457"/>
        <c:crosses val="autoZero"/>
        <c:auto val="1"/>
        <c:lblAlgn val="ctr"/>
        <c:lblOffset val="100"/>
        <c:noMultiLvlLbl val="1"/>
      </c:catAx>
      <c:valAx>
        <c:axId val="1096101457"/>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1636146093"/>
        <c:crosses val="autoZero"/>
        <c:crossBetween val="between"/>
      </c:valAx>
      <c:spPr>
        <a:solidFill>
          <a:srgbClr val="334960"/>
        </a:solidFill>
      </c:spPr>
    </c:plotArea>
    <c:legend>
      <c:legendPos val="t"/>
      <c:layou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snage'!$I$32</c:f>
              <c:strCache>
                <c:ptCount val="1"/>
                <c:pt idx="0">
                  <c:v>Potrosnja (kg/sat)</c:v>
                </c:pt>
              </c:strCache>
            </c:strRef>
          </c:tx>
          <c:spPr>
            <a:ln w="38100" cmpd="sng">
              <a:solidFill>
                <a:srgbClr val="00FFFF"/>
              </a:solidFill>
            </a:ln>
          </c:spPr>
          <c:marker>
            <c:symbol val="none"/>
          </c:marker>
          <c:cat>
            <c:numRef>
              <c:f>'Proračun snage'!$B$33:$B$37</c:f>
              <c:numCache>
                <c:formatCode>General</c:formatCode>
                <c:ptCount val="5"/>
                <c:pt idx="0">
                  <c:v>5</c:v>
                </c:pt>
                <c:pt idx="1">
                  <c:v>4</c:v>
                </c:pt>
                <c:pt idx="2">
                  <c:v>3</c:v>
                </c:pt>
                <c:pt idx="3">
                  <c:v>2</c:v>
                </c:pt>
                <c:pt idx="4">
                  <c:v>1</c:v>
                </c:pt>
              </c:numCache>
            </c:numRef>
          </c:cat>
          <c:val>
            <c:numRef>
              <c:f>'Proračun snage'!$I$33:$I$37</c:f>
              <c:numCache>
                <c:formatCode>0.00</c:formatCode>
                <c:ptCount val="5"/>
                <c:pt idx="0">
                  <c:v>4.0760869565217392</c:v>
                </c:pt>
                <c:pt idx="1">
                  <c:v>3.5869565217391308</c:v>
                </c:pt>
                <c:pt idx="2">
                  <c:v>2.9347826086956519</c:v>
                </c:pt>
                <c:pt idx="3">
                  <c:v>2.4456521739130439</c:v>
                </c:pt>
                <c:pt idx="4">
                  <c:v>2.096774193548387</c:v>
                </c:pt>
              </c:numCache>
            </c:numRef>
          </c:val>
          <c:smooth val="1"/>
          <c:extLst>
            <c:ext xmlns:c16="http://schemas.microsoft.com/office/drawing/2014/chart" uri="{C3380CC4-5D6E-409C-BE32-E72D297353CC}">
              <c16:uniqueId val="{00000000-FF30-4BCE-A184-7B1B20ED0BC8}"/>
            </c:ext>
          </c:extLst>
        </c:ser>
        <c:ser>
          <c:idx val="1"/>
          <c:order val="1"/>
          <c:tx>
            <c:strRef>
              <c:f>'Proračun snage'!$K$32</c:f>
              <c:strCache>
                <c:ptCount val="1"/>
                <c:pt idx="0">
                  <c:v>Power (kW)</c:v>
                </c:pt>
              </c:strCache>
            </c:strRef>
          </c:tx>
          <c:spPr>
            <a:ln w="38100" cmpd="sng">
              <a:solidFill>
                <a:srgbClr val="F46524"/>
              </a:solidFill>
            </a:ln>
          </c:spPr>
          <c:marker>
            <c:symbol val="none"/>
          </c:marker>
          <c:cat>
            <c:numRef>
              <c:f>'Proračun snage'!$B$33:$B$37</c:f>
              <c:numCache>
                <c:formatCode>General</c:formatCode>
                <c:ptCount val="5"/>
                <c:pt idx="0">
                  <c:v>5</c:v>
                </c:pt>
                <c:pt idx="1">
                  <c:v>4</c:v>
                </c:pt>
                <c:pt idx="2">
                  <c:v>3</c:v>
                </c:pt>
                <c:pt idx="3">
                  <c:v>2</c:v>
                </c:pt>
                <c:pt idx="4">
                  <c:v>1</c:v>
                </c:pt>
              </c:numCache>
            </c:numRef>
          </c:cat>
          <c:val>
            <c:numRef>
              <c:f>'Proračun snage'!$K$33:$K$37</c:f>
              <c:numCache>
                <c:formatCode>0.00</c:formatCode>
                <c:ptCount val="5"/>
                <c:pt idx="0">
                  <c:v>19.157608695652176</c:v>
                </c:pt>
                <c:pt idx="1">
                  <c:v>16.858695652173914</c:v>
                </c:pt>
                <c:pt idx="2">
                  <c:v>13.793478260869565</c:v>
                </c:pt>
                <c:pt idx="3">
                  <c:v>11.494565217391306</c:v>
                </c:pt>
                <c:pt idx="4">
                  <c:v>9.8548387096774199</c:v>
                </c:pt>
              </c:numCache>
            </c:numRef>
          </c:val>
          <c:smooth val="1"/>
          <c:extLst>
            <c:ext xmlns:c16="http://schemas.microsoft.com/office/drawing/2014/chart" uri="{C3380CC4-5D6E-409C-BE32-E72D297353CC}">
              <c16:uniqueId val="{00000001-FF30-4BCE-A184-7B1B20ED0BC8}"/>
            </c:ext>
          </c:extLst>
        </c:ser>
        <c:dLbls>
          <c:showLegendKey val="0"/>
          <c:showVal val="0"/>
          <c:showCatName val="0"/>
          <c:showSerName val="0"/>
          <c:showPercent val="0"/>
          <c:showBubbleSize val="0"/>
        </c:dLbls>
        <c:smooth val="0"/>
        <c:axId val="1149677954"/>
        <c:axId val="439908199"/>
      </c:lineChart>
      <c:catAx>
        <c:axId val="1149677954"/>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439908199"/>
        <c:crosses val="autoZero"/>
        <c:auto val="1"/>
        <c:lblAlgn val="ctr"/>
        <c:lblOffset val="100"/>
        <c:noMultiLvlLbl val="1"/>
      </c:catAx>
      <c:valAx>
        <c:axId val="439908199"/>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1149677954"/>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snage'!$I$38</c:f>
              <c:strCache>
                <c:ptCount val="1"/>
                <c:pt idx="0">
                  <c:v>Potrosnja (kg/sat)</c:v>
                </c:pt>
              </c:strCache>
            </c:strRef>
          </c:tx>
          <c:spPr>
            <a:ln w="38100" cmpd="sng">
              <a:solidFill>
                <a:srgbClr val="00FFFF"/>
              </a:solidFill>
            </a:ln>
          </c:spPr>
          <c:marker>
            <c:symbol val="none"/>
          </c:marker>
          <c:cat>
            <c:numRef>
              <c:f>'Proračun snage'!$B$39:$B$43</c:f>
              <c:numCache>
                <c:formatCode>General</c:formatCode>
                <c:ptCount val="5"/>
                <c:pt idx="0">
                  <c:v>5</c:v>
                </c:pt>
                <c:pt idx="1">
                  <c:v>4</c:v>
                </c:pt>
                <c:pt idx="2">
                  <c:v>3</c:v>
                </c:pt>
                <c:pt idx="3">
                  <c:v>2</c:v>
                </c:pt>
                <c:pt idx="4">
                  <c:v>1</c:v>
                </c:pt>
              </c:numCache>
            </c:numRef>
          </c:cat>
          <c:val>
            <c:numRef>
              <c:f>'Proračun snage'!$I$39:$I$43</c:f>
              <c:numCache>
                <c:formatCode>0.00</c:formatCode>
                <c:ptCount val="5"/>
                <c:pt idx="0">
                  <c:v>7.7217391304347842</c:v>
                </c:pt>
                <c:pt idx="1">
                  <c:v>4.9333333333333336</c:v>
                </c:pt>
                <c:pt idx="2">
                  <c:v>4.4400000000000004</c:v>
                </c:pt>
                <c:pt idx="3">
                  <c:v>3.7</c:v>
                </c:pt>
                <c:pt idx="4">
                  <c:v>2.7749999999999999</c:v>
                </c:pt>
              </c:numCache>
            </c:numRef>
          </c:val>
          <c:smooth val="1"/>
          <c:extLst>
            <c:ext xmlns:c16="http://schemas.microsoft.com/office/drawing/2014/chart" uri="{C3380CC4-5D6E-409C-BE32-E72D297353CC}">
              <c16:uniqueId val="{00000000-898C-4921-9916-24681F95747C}"/>
            </c:ext>
          </c:extLst>
        </c:ser>
        <c:ser>
          <c:idx val="1"/>
          <c:order val="1"/>
          <c:tx>
            <c:strRef>
              <c:f>'Proračun snage'!$K$38</c:f>
              <c:strCache>
                <c:ptCount val="1"/>
                <c:pt idx="0">
                  <c:v>Power (kW)</c:v>
                </c:pt>
              </c:strCache>
            </c:strRef>
          </c:tx>
          <c:spPr>
            <a:ln w="38100" cmpd="sng">
              <a:solidFill>
                <a:srgbClr val="F46524"/>
              </a:solidFill>
            </a:ln>
          </c:spPr>
          <c:marker>
            <c:symbol val="none"/>
          </c:marker>
          <c:cat>
            <c:numRef>
              <c:f>'Proračun snage'!$B$39:$B$43</c:f>
              <c:numCache>
                <c:formatCode>General</c:formatCode>
                <c:ptCount val="5"/>
                <c:pt idx="0">
                  <c:v>5</c:v>
                </c:pt>
                <c:pt idx="1">
                  <c:v>4</c:v>
                </c:pt>
                <c:pt idx="2">
                  <c:v>3</c:v>
                </c:pt>
                <c:pt idx="3">
                  <c:v>2</c:v>
                </c:pt>
                <c:pt idx="4">
                  <c:v>1</c:v>
                </c:pt>
              </c:numCache>
            </c:numRef>
          </c:cat>
          <c:val>
            <c:numRef>
              <c:f>'Proračun snage'!$K$39:$K$43</c:f>
              <c:numCache>
                <c:formatCode>0.00</c:formatCode>
                <c:ptCount val="5"/>
                <c:pt idx="0">
                  <c:v>36.292173913043484</c:v>
                </c:pt>
                <c:pt idx="1">
                  <c:v>23.186666666666667</c:v>
                </c:pt>
                <c:pt idx="2">
                  <c:v>20.868000000000002</c:v>
                </c:pt>
                <c:pt idx="3">
                  <c:v>17.39</c:v>
                </c:pt>
                <c:pt idx="4">
                  <c:v>13.0425</c:v>
                </c:pt>
              </c:numCache>
            </c:numRef>
          </c:val>
          <c:smooth val="1"/>
          <c:extLst>
            <c:ext xmlns:c16="http://schemas.microsoft.com/office/drawing/2014/chart" uri="{C3380CC4-5D6E-409C-BE32-E72D297353CC}">
              <c16:uniqueId val="{00000001-898C-4921-9916-24681F95747C}"/>
            </c:ext>
          </c:extLst>
        </c:ser>
        <c:dLbls>
          <c:showLegendKey val="0"/>
          <c:showVal val="0"/>
          <c:showCatName val="0"/>
          <c:showSerName val="0"/>
          <c:showPercent val="0"/>
          <c:showBubbleSize val="0"/>
        </c:dLbls>
        <c:smooth val="0"/>
        <c:axId val="969821489"/>
        <c:axId val="910911811"/>
      </c:lineChart>
      <c:catAx>
        <c:axId val="969821489"/>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910911811"/>
        <c:crosses val="autoZero"/>
        <c:auto val="1"/>
        <c:lblAlgn val="ctr"/>
        <c:lblOffset val="100"/>
        <c:noMultiLvlLbl val="1"/>
      </c:catAx>
      <c:valAx>
        <c:axId val="910911811"/>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969821489"/>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snage'!$I$44</c:f>
              <c:strCache>
                <c:ptCount val="1"/>
                <c:pt idx="0">
                  <c:v>Potrosnja (kg/sat)</c:v>
                </c:pt>
              </c:strCache>
            </c:strRef>
          </c:tx>
          <c:spPr>
            <a:ln w="38100" cmpd="sng">
              <a:solidFill>
                <a:srgbClr val="00FFFF"/>
              </a:solidFill>
            </a:ln>
          </c:spPr>
          <c:marker>
            <c:symbol val="none"/>
          </c:marker>
          <c:cat>
            <c:numRef>
              <c:f>'Proračun snage'!$B$45:$B$49</c:f>
              <c:numCache>
                <c:formatCode>General</c:formatCode>
                <c:ptCount val="5"/>
                <c:pt idx="0">
                  <c:v>5</c:v>
                </c:pt>
                <c:pt idx="1">
                  <c:v>4</c:v>
                </c:pt>
                <c:pt idx="2">
                  <c:v>3</c:v>
                </c:pt>
                <c:pt idx="3">
                  <c:v>2</c:v>
                </c:pt>
                <c:pt idx="4">
                  <c:v>1</c:v>
                </c:pt>
              </c:numCache>
            </c:numRef>
          </c:cat>
          <c:val>
            <c:numRef>
              <c:f>'Proračun snage'!$I$45:$I$49</c:f>
              <c:numCache>
                <c:formatCode>0.00</c:formatCode>
                <c:ptCount val="5"/>
                <c:pt idx="0">
                  <c:v>2.411162790697674</c:v>
                </c:pt>
                <c:pt idx="1">
                  <c:v>2.0093023255813951</c:v>
                </c:pt>
                <c:pt idx="2">
                  <c:v>1.7079069767441861</c:v>
                </c:pt>
                <c:pt idx="3">
                  <c:v>1.4065116279069767</c:v>
                </c:pt>
                <c:pt idx="4">
                  <c:v>1.1519999999999999</c:v>
                </c:pt>
              </c:numCache>
            </c:numRef>
          </c:val>
          <c:smooth val="1"/>
          <c:extLst>
            <c:ext xmlns:c16="http://schemas.microsoft.com/office/drawing/2014/chart" uri="{C3380CC4-5D6E-409C-BE32-E72D297353CC}">
              <c16:uniqueId val="{00000000-9D6E-4641-B6DE-B7D15D318D54}"/>
            </c:ext>
          </c:extLst>
        </c:ser>
        <c:ser>
          <c:idx val="1"/>
          <c:order val="1"/>
          <c:tx>
            <c:strRef>
              <c:f>'Proračun snage'!$K$44</c:f>
              <c:strCache>
                <c:ptCount val="1"/>
                <c:pt idx="0">
                  <c:v>Power (kW)</c:v>
                </c:pt>
              </c:strCache>
            </c:strRef>
          </c:tx>
          <c:spPr>
            <a:ln w="38100" cmpd="sng">
              <a:solidFill>
                <a:srgbClr val="F46524"/>
              </a:solidFill>
            </a:ln>
          </c:spPr>
          <c:marker>
            <c:symbol val="none"/>
          </c:marker>
          <c:cat>
            <c:numRef>
              <c:f>'Proračun snage'!$B$45:$B$49</c:f>
              <c:numCache>
                <c:formatCode>General</c:formatCode>
                <c:ptCount val="5"/>
                <c:pt idx="0">
                  <c:v>5</c:v>
                </c:pt>
                <c:pt idx="1">
                  <c:v>4</c:v>
                </c:pt>
                <c:pt idx="2">
                  <c:v>3</c:v>
                </c:pt>
                <c:pt idx="3">
                  <c:v>2</c:v>
                </c:pt>
                <c:pt idx="4">
                  <c:v>1</c:v>
                </c:pt>
              </c:numCache>
            </c:numRef>
          </c:cat>
          <c:val>
            <c:numRef>
              <c:f>'Proračun snage'!$K$45:$K$49</c:f>
              <c:numCache>
                <c:formatCode>0.00</c:formatCode>
                <c:ptCount val="5"/>
                <c:pt idx="0">
                  <c:v>11.332465116279069</c:v>
                </c:pt>
                <c:pt idx="1">
                  <c:v>9.4437209302325567</c:v>
                </c:pt>
                <c:pt idx="2">
                  <c:v>8.027162790697675</c:v>
                </c:pt>
                <c:pt idx="3">
                  <c:v>6.6106046511627907</c:v>
                </c:pt>
                <c:pt idx="4">
                  <c:v>5.4143999999999997</c:v>
                </c:pt>
              </c:numCache>
            </c:numRef>
          </c:val>
          <c:smooth val="1"/>
          <c:extLst>
            <c:ext xmlns:c16="http://schemas.microsoft.com/office/drawing/2014/chart" uri="{C3380CC4-5D6E-409C-BE32-E72D297353CC}">
              <c16:uniqueId val="{00000001-9D6E-4641-B6DE-B7D15D318D54}"/>
            </c:ext>
          </c:extLst>
        </c:ser>
        <c:dLbls>
          <c:showLegendKey val="0"/>
          <c:showVal val="0"/>
          <c:showCatName val="0"/>
          <c:showSerName val="0"/>
          <c:showPercent val="0"/>
          <c:showBubbleSize val="0"/>
        </c:dLbls>
        <c:smooth val="0"/>
        <c:axId val="1172347067"/>
        <c:axId val="506864330"/>
      </c:lineChart>
      <c:catAx>
        <c:axId val="1172347067"/>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506864330"/>
        <c:crosses val="autoZero"/>
        <c:auto val="1"/>
        <c:lblAlgn val="ctr"/>
        <c:lblOffset val="100"/>
        <c:noMultiLvlLbl val="1"/>
      </c:catAx>
      <c:valAx>
        <c:axId val="506864330"/>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1172347067"/>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snage'!$I$50</c:f>
              <c:strCache>
                <c:ptCount val="1"/>
                <c:pt idx="0">
                  <c:v>Potrosnja (kg/sat)</c:v>
                </c:pt>
              </c:strCache>
            </c:strRef>
          </c:tx>
          <c:spPr>
            <a:ln w="38100" cmpd="sng">
              <a:solidFill>
                <a:srgbClr val="00FFFF"/>
              </a:solidFill>
            </a:ln>
          </c:spPr>
          <c:marker>
            <c:symbol val="none"/>
          </c:marker>
          <c:cat>
            <c:numRef>
              <c:f>'Proračun snage'!$B$51:$B$55</c:f>
              <c:numCache>
                <c:formatCode>General</c:formatCode>
                <c:ptCount val="5"/>
                <c:pt idx="0">
                  <c:v>5</c:v>
                </c:pt>
                <c:pt idx="1">
                  <c:v>4</c:v>
                </c:pt>
                <c:pt idx="2">
                  <c:v>3</c:v>
                </c:pt>
                <c:pt idx="3">
                  <c:v>2</c:v>
                </c:pt>
                <c:pt idx="4">
                  <c:v>1</c:v>
                </c:pt>
              </c:numCache>
            </c:numRef>
          </c:cat>
          <c:val>
            <c:numRef>
              <c:f>'Proračun snage'!$I$51:$I$55</c:f>
              <c:numCache>
                <c:formatCode>0.00</c:formatCode>
                <c:ptCount val="5"/>
                <c:pt idx="0">
                  <c:v>2.7654545454545456</c:v>
                </c:pt>
                <c:pt idx="1">
                  <c:v>2.2879999999999998</c:v>
                </c:pt>
                <c:pt idx="2">
                  <c:v>1.9145454545454543</c:v>
                </c:pt>
                <c:pt idx="3">
                  <c:v>1.6640000000000001</c:v>
                </c:pt>
                <c:pt idx="4">
                  <c:v>1.365</c:v>
                </c:pt>
              </c:numCache>
            </c:numRef>
          </c:val>
          <c:smooth val="1"/>
          <c:extLst>
            <c:ext xmlns:c16="http://schemas.microsoft.com/office/drawing/2014/chart" uri="{C3380CC4-5D6E-409C-BE32-E72D297353CC}">
              <c16:uniqueId val="{00000000-68D3-48DB-A2DB-DA8E98680999}"/>
            </c:ext>
          </c:extLst>
        </c:ser>
        <c:ser>
          <c:idx val="1"/>
          <c:order val="1"/>
          <c:tx>
            <c:strRef>
              <c:f>'Proračun snage'!$K$50</c:f>
              <c:strCache>
                <c:ptCount val="1"/>
                <c:pt idx="0">
                  <c:v>Power (kW)</c:v>
                </c:pt>
              </c:strCache>
            </c:strRef>
          </c:tx>
          <c:spPr>
            <a:ln w="38100" cmpd="sng">
              <a:solidFill>
                <a:srgbClr val="F46524"/>
              </a:solidFill>
            </a:ln>
          </c:spPr>
          <c:marker>
            <c:symbol val="none"/>
          </c:marker>
          <c:cat>
            <c:numRef>
              <c:f>'Proračun snage'!$B$51:$B$55</c:f>
              <c:numCache>
                <c:formatCode>General</c:formatCode>
                <c:ptCount val="5"/>
                <c:pt idx="0">
                  <c:v>5</c:v>
                </c:pt>
                <c:pt idx="1">
                  <c:v>4</c:v>
                </c:pt>
                <c:pt idx="2">
                  <c:v>3</c:v>
                </c:pt>
                <c:pt idx="3">
                  <c:v>2</c:v>
                </c:pt>
                <c:pt idx="4">
                  <c:v>1</c:v>
                </c:pt>
              </c:numCache>
            </c:numRef>
          </c:cat>
          <c:val>
            <c:numRef>
              <c:f>'Proračun snage'!$K$51:$K$55</c:f>
              <c:numCache>
                <c:formatCode>0.00</c:formatCode>
                <c:ptCount val="5"/>
                <c:pt idx="0">
                  <c:v>12.997636363636365</c:v>
                </c:pt>
                <c:pt idx="1">
                  <c:v>10.753599999999999</c:v>
                </c:pt>
                <c:pt idx="2">
                  <c:v>8.998363636363635</c:v>
                </c:pt>
                <c:pt idx="3">
                  <c:v>7.8208000000000011</c:v>
                </c:pt>
                <c:pt idx="4">
                  <c:v>6.4154999999999998</c:v>
                </c:pt>
              </c:numCache>
            </c:numRef>
          </c:val>
          <c:smooth val="1"/>
          <c:extLst>
            <c:ext xmlns:c16="http://schemas.microsoft.com/office/drawing/2014/chart" uri="{C3380CC4-5D6E-409C-BE32-E72D297353CC}">
              <c16:uniqueId val="{00000001-68D3-48DB-A2DB-DA8E98680999}"/>
            </c:ext>
          </c:extLst>
        </c:ser>
        <c:dLbls>
          <c:showLegendKey val="0"/>
          <c:showVal val="0"/>
          <c:showCatName val="0"/>
          <c:showSerName val="0"/>
          <c:showPercent val="0"/>
          <c:showBubbleSize val="0"/>
        </c:dLbls>
        <c:smooth val="0"/>
        <c:axId val="820267908"/>
        <c:axId val="580218772"/>
      </c:lineChart>
      <c:catAx>
        <c:axId val="820267908"/>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580218772"/>
        <c:crosses val="autoZero"/>
        <c:auto val="1"/>
        <c:lblAlgn val="ctr"/>
        <c:lblOffset val="100"/>
        <c:noMultiLvlLbl val="1"/>
      </c:catAx>
      <c:valAx>
        <c:axId val="580218772"/>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820267908"/>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snage'!$I$56</c:f>
              <c:strCache>
                <c:ptCount val="1"/>
                <c:pt idx="0">
                  <c:v>Potrosnja (kg/sat)</c:v>
                </c:pt>
              </c:strCache>
            </c:strRef>
          </c:tx>
          <c:spPr>
            <a:ln w="38100" cmpd="sng">
              <a:solidFill>
                <a:srgbClr val="00FFFF"/>
              </a:solidFill>
            </a:ln>
          </c:spPr>
          <c:marker>
            <c:symbol val="none"/>
          </c:marker>
          <c:cat>
            <c:numRef>
              <c:f>'Proračun snage'!$B$57:$B$61</c:f>
              <c:numCache>
                <c:formatCode>General</c:formatCode>
                <c:ptCount val="5"/>
                <c:pt idx="0">
                  <c:v>5</c:v>
                </c:pt>
                <c:pt idx="1">
                  <c:v>4</c:v>
                </c:pt>
                <c:pt idx="2">
                  <c:v>3</c:v>
                </c:pt>
                <c:pt idx="3">
                  <c:v>2</c:v>
                </c:pt>
                <c:pt idx="4">
                  <c:v>1</c:v>
                </c:pt>
              </c:numCache>
            </c:numRef>
          </c:cat>
          <c:val>
            <c:numRef>
              <c:f>'Proračun snage'!$I$57:$I$61</c:f>
              <c:numCache>
                <c:formatCode>0.00</c:formatCode>
                <c:ptCount val="5"/>
                <c:pt idx="0">
                  <c:v>9.5294117647058822</c:v>
                </c:pt>
                <c:pt idx="1">
                  <c:v>8.1</c:v>
                </c:pt>
                <c:pt idx="2">
                  <c:v>6.75</c:v>
                </c:pt>
                <c:pt idx="3">
                  <c:v>3.6</c:v>
                </c:pt>
                <c:pt idx="4">
                  <c:v>2.6999999999999997</c:v>
                </c:pt>
              </c:numCache>
            </c:numRef>
          </c:val>
          <c:smooth val="1"/>
          <c:extLst>
            <c:ext xmlns:c16="http://schemas.microsoft.com/office/drawing/2014/chart" uri="{C3380CC4-5D6E-409C-BE32-E72D297353CC}">
              <c16:uniqueId val="{00000000-931B-4B92-91A6-C8742C37998B}"/>
            </c:ext>
          </c:extLst>
        </c:ser>
        <c:ser>
          <c:idx val="1"/>
          <c:order val="1"/>
          <c:tx>
            <c:strRef>
              <c:f>'Proračun snage'!$K$56</c:f>
              <c:strCache>
                <c:ptCount val="1"/>
                <c:pt idx="0">
                  <c:v>Power (kW)</c:v>
                </c:pt>
              </c:strCache>
            </c:strRef>
          </c:tx>
          <c:spPr>
            <a:ln w="38100" cmpd="sng">
              <a:solidFill>
                <a:srgbClr val="F46524"/>
              </a:solidFill>
            </a:ln>
          </c:spPr>
          <c:marker>
            <c:symbol val="none"/>
          </c:marker>
          <c:cat>
            <c:numRef>
              <c:f>'Proračun snage'!$B$57:$B$61</c:f>
              <c:numCache>
                <c:formatCode>General</c:formatCode>
                <c:ptCount val="5"/>
                <c:pt idx="0">
                  <c:v>5</c:v>
                </c:pt>
                <c:pt idx="1">
                  <c:v>4</c:v>
                </c:pt>
                <c:pt idx="2">
                  <c:v>3</c:v>
                </c:pt>
                <c:pt idx="3">
                  <c:v>2</c:v>
                </c:pt>
                <c:pt idx="4">
                  <c:v>1</c:v>
                </c:pt>
              </c:numCache>
            </c:numRef>
          </c:cat>
          <c:val>
            <c:numRef>
              <c:f>'Proračun snage'!$K$57:$K$61</c:f>
              <c:numCache>
                <c:formatCode>0.00</c:formatCode>
                <c:ptCount val="5"/>
                <c:pt idx="0">
                  <c:v>44.788235294117648</c:v>
                </c:pt>
                <c:pt idx="1">
                  <c:v>38.07</c:v>
                </c:pt>
                <c:pt idx="2">
                  <c:v>31.725000000000001</c:v>
                </c:pt>
                <c:pt idx="3">
                  <c:v>16.920000000000002</c:v>
                </c:pt>
                <c:pt idx="4">
                  <c:v>12.69</c:v>
                </c:pt>
              </c:numCache>
            </c:numRef>
          </c:val>
          <c:smooth val="1"/>
          <c:extLst>
            <c:ext xmlns:c16="http://schemas.microsoft.com/office/drawing/2014/chart" uri="{C3380CC4-5D6E-409C-BE32-E72D297353CC}">
              <c16:uniqueId val="{00000001-931B-4B92-91A6-C8742C37998B}"/>
            </c:ext>
          </c:extLst>
        </c:ser>
        <c:dLbls>
          <c:showLegendKey val="0"/>
          <c:showVal val="0"/>
          <c:showCatName val="0"/>
          <c:showSerName val="0"/>
          <c:showPercent val="0"/>
          <c:showBubbleSize val="0"/>
        </c:dLbls>
        <c:smooth val="0"/>
        <c:axId val="724956556"/>
        <c:axId val="1657569172"/>
      </c:lineChart>
      <c:catAx>
        <c:axId val="724956556"/>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657569172"/>
        <c:crosses val="autoZero"/>
        <c:auto val="1"/>
        <c:lblAlgn val="ctr"/>
        <c:lblOffset val="100"/>
        <c:noMultiLvlLbl val="1"/>
      </c:catAx>
      <c:valAx>
        <c:axId val="1657569172"/>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724956556"/>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snage'!$I$62</c:f>
              <c:strCache>
                <c:ptCount val="1"/>
                <c:pt idx="0">
                  <c:v>Potrosnja (kg/sat)</c:v>
                </c:pt>
              </c:strCache>
            </c:strRef>
          </c:tx>
          <c:spPr>
            <a:ln w="38100" cmpd="sng">
              <a:solidFill>
                <a:srgbClr val="00FFFF"/>
              </a:solidFill>
            </a:ln>
          </c:spPr>
          <c:marker>
            <c:symbol val="none"/>
          </c:marker>
          <c:cat>
            <c:numRef>
              <c:f>'Proračun snage'!$B$63:$B$67</c:f>
              <c:numCache>
                <c:formatCode>General</c:formatCode>
                <c:ptCount val="5"/>
                <c:pt idx="0">
                  <c:v>5</c:v>
                </c:pt>
                <c:pt idx="1">
                  <c:v>4</c:v>
                </c:pt>
                <c:pt idx="2">
                  <c:v>3</c:v>
                </c:pt>
                <c:pt idx="3">
                  <c:v>2</c:v>
                </c:pt>
                <c:pt idx="4">
                  <c:v>1</c:v>
                </c:pt>
              </c:numCache>
            </c:numRef>
          </c:cat>
          <c:val>
            <c:numRef>
              <c:f>'Proračun snage'!$I$63:$I$67</c:f>
              <c:numCache>
                <c:formatCode>0.00</c:formatCode>
                <c:ptCount val="5"/>
                <c:pt idx="0">
                  <c:v>3.75</c:v>
                </c:pt>
                <c:pt idx="1">
                  <c:v>3.3000000000000003</c:v>
                </c:pt>
                <c:pt idx="2">
                  <c:v>2.6999999999999997</c:v>
                </c:pt>
                <c:pt idx="3">
                  <c:v>2.2500000000000004</c:v>
                </c:pt>
                <c:pt idx="4">
                  <c:v>1.8</c:v>
                </c:pt>
              </c:numCache>
            </c:numRef>
          </c:val>
          <c:smooth val="1"/>
          <c:extLst>
            <c:ext xmlns:c16="http://schemas.microsoft.com/office/drawing/2014/chart" uri="{C3380CC4-5D6E-409C-BE32-E72D297353CC}">
              <c16:uniqueId val="{00000000-4142-495E-9717-5E855A432726}"/>
            </c:ext>
          </c:extLst>
        </c:ser>
        <c:ser>
          <c:idx val="1"/>
          <c:order val="1"/>
          <c:tx>
            <c:strRef>
              <c:f>'Proračun snage'!$K$62</c:f>
              <c:strCache>
                <c:ptCount val="1"/>
                <c:pt idx="0">
                  <c:v>Power (kW)</c:v>
                </c:pt>
              </c:strCache>
            </c:strRef>
          </c:tx>
          <c:spPr>
            <a:ln w="38100" cmpd="sng">
              <a:solidFill>
                <a:srgbClr val="F46524"/>
              </a:solidFill>
            </a:ln>
          </c:spPr>
          <c:marker>
            <c:symbol val="none"/>
          </c:marker>
          <c:cat>
            <c:numRef>
              <c:f>'Proračun snage'!$B$63:$B$67</c:f>
              <c:numCache>
                <c:formatCode>General</c:formatCode>
                <c:ptCount val="5"/>
                <c:pt idx="0">
                  <c:v>5</c:v>
                </c:pt>
                <c:pt idx="1">
                  <c:v>4</c:v>
                </c:pt>
                <c:pt idx="2">
                  <c:v>3</c:v>
                </c:pt>
                <c:pt idx="3">
                  <c:v>2</c:v>
                </c:pt>
                <c:pt idx="4">
                  <c:v>1</c:v>
                </c:pt>
              </c:numCache>
            </c:numRef>
          </c:cat>
          <c:val>
            <c:numRef>
              <c:f>'Proračun snage'!$K$63:$K$67</c:f>
              <c:numCache>
                <c:formatCode>0.00</c:formatCode>
                <c:ptCount val="5"/>
                <c:pt idx="0">
                  <c:v>17.625</c:v>
                </c:pt>
                <c:pt idx="1">
                  <c:v>15.510000000000002</c:v>
                </c:pt>
                <c:pt idx="2">
                  <c:v>12.69</c:v>
                </c:pt>
                <c:pt idx="3">
                  <c:v>10.575000000000003</c:v>
                </c:pt>
                <c:pt idx="4">
                  <c:v>8.4600000000000009</c:v>
                </c:pt>
              </c:numCache>
            </c:numRef>
          </c:val>
          <c:smooth val="1"/>
          <c:extLst>
            <c:ext xmlns:c16="http://schemas.microsoft.com/office/drawing/2014/chart" uri="{C3380CC4-5D6E-409C-BE32-E72D297353CC}">
              <c16:uniqueId val="{00000001-4142-495E-9717-5E855A432726}"/>
            </c:ext>
          </c:extLst>
        </c:ser>
        <c:dLbls>
          <c:showLegendKey val="0"/>
          <c:showVal val="0"/>
          <c:showCatName val="0"/>
          <c:showSerName val="0"/>
          <c:showPercent val="0"/>
          <c:showBubbleSize val="0"/>
        </c:dLbls>
        <c:smooth val="0"/>
        <c:axId val="130641969"/>
        <c:axId val="1232892645"/>
      </c:lineChart>
      <c:catAx>
        <c:axId val="130641969"/>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232892645"/>
        <c:crosses val="autoZero"/>
        <c:auto val="1"/>
        <c:lblAlgn val="ctr"/>
        <c:lblOffset val="100"/>
        <c:noMultiLvlLbl val="1"/>
      </c:catAx>
      <c:valAx>
        <c:axId val="1232892645"/>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130641969"/>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snage'!$I$68</c:f>
              <c:strCache>
                <c:ptCount val="1"/>
                <c:pt idx="0">
                  <c:v>Potrosnja (kg/sat)</c:v>
                </c:pt>
              </c:strCache>
            </c:strRef>
          </c:tx>
          <c:spPr>
            <a:ln w="38100" cmpd="sng">
              <a:solidFill>
                <a:srgbClr val="00FFFF"/>
              </a:solidFill>
            </a:ln>
          </c:spPr>
          <c:marker>
            <c:symbol val="none"/>
          </c:marker>
          <c:cat>
            <c:numRef>
              <c:f>'Proračun snage'!$B$69:$B$73</c:f>
              <c:numCache>
                <c:formatCode>General</c:formatCode>
                <c:ptCount val="5"/>
                <c:pt idx="0">
                  <c:v>5</c:v>
                </c:pt>
                <c:pt idx="1">
                  <c:v>4</c:v>
                </c:pt>
                <c:pt idx="2">
                  <c:v>3</c:v>
                </c:pt>
                <c:pt idx="3">
                  <c:v>2</c:v>
                </c:pt>
                <c:pt idx="4">
                  <c:v>1</c:v>
                </c:pt>
              </c:numCache>
            </c:numRef>
          </c:cat>
          <c:val>
            <c:numRef>
              <c:f>'Proračun snage'!$I$69:$I$73</c:f>
              <c:numCache>
                <c:formatCode>0.00</c:formatCode>
                <c:ptCount val="5"/>
                <c:pt idx="0">
                  <c:v>3.9359999999999999</c:v>
                </c:pt>
                <c:pt idx="1">
                  <c:v>3.69</c:v>
                </c:pt>
                <c:pt idx="2">
                  <c:v>3.1455737704918034</c:v>
                </c:pt>
                <c:pt idx="3">
                  <c:v>2.6836363636363636</c:v>
                </c:pt>
                <c:pt idx="4">
                  <c:v>2.0127272727272727</c:v>
                </c:pt>
              </c:numCache>
            </c:numRef>
          </c:val>
          <c:smooth val="1"/>
          <c:extLst>
            <c:ext xmlns:c16="http://schemas.microsoft.com/office/drawing/2014/chart" uri="{C3380CC4-5D6E-409C-BE32-E72D297353CC}">
              <c16:uniqueId val="{00000000-D4EB-4ECC-8312-780DF9FBB9C0}"/>
            </c:ext>
          </c:extLst>
        </c:ser>
        <c:ser>
          <c:idx val="1"/>
          <c:order val="1"/>
          <c:tx>
            <c:strRef>
              <c:f>'Proračun snage'!$K$68</c:f>
              <c:strCache>
                <c:ptCount val="1"/>
                <c:pt idx="0">
                  <c:v>Power (kW)</c:v>
                </c:pt>
              </c:strCache>
            </c:strRef>
          </c:tx>
          <c:spPr>
            <a:ln w="38100" cmpd="sng">
              <a:solidFill>
                <a:srgbClr val="F46524"/>
              </a:solidFill>
            </a:ln>
          </c:spPr>
          <c:marker>
            <c:symbol val="none"/>
          </c:marker>
          <c:cat>
            <c:numRef>
              <c:f>'Proračun snage'!$B$69:$B$73</c:f>
              <c:numCache>
                <c:formatCode>General</c:formatCode>
                <c:ptCount val="5"/>
                <c:pt idx="0">
                  <c:v>5</c:v>
                </c:pt>
                <c:pt idx="1">
                  <c:v>4</c:v>
                </c:pt>
                <c:pt idx="2">
                  <c:v>3</c:v>
                </c:pt>
                <c:pt idx="3">
                  <c:v>2</c:v>
                </c:pt>
                <c:pt idx="4">
                  <c:v>1</c:v>
                </c:pt>
              </c:numCache>
            </c:numRef>
          </c:cat>
          <c:val>
            <c:numRef>
              <c:f>'Proračun snage'!$K$69:$K$73</c:f>
              <c:numCache>
                <c:formatCode>0.00</c:formatCode>
                <c:ptCount val="5"/>
                <c:pt idx="0">
                  <c:v>18.499200000000002</c:v>
                </c:pt>
                <c:pt idx="1">
                  <c:v>17.343</c:v>
                </c:pt>
                <c:pt idx="2">
                  <c:v>14.784196721311476</c:v>
                </c:pt>
                <c:pt idx="3">
                  <c:v>12.613090909090909</c:v>
                </c:pt>
                <c:pt idx="4">
                  <c:v>9.4598181818181821</c:v>
                </c:pt>
              </c:numCache>
            </c:numRef>
          </c:val>
          <c:smooth val="1"/>
          <c:extLst>
            <c:ext xmlns:c16="http://schemas.microsoft.com/office/drawing/2014/chart" uri="{C3380CC4-5D6E-409C-BE32-E72D297353CC}">
              <c16:uniqueId val="{00000001-D4EB-4ECC-8312-780DF9FBB9C0}"/>
            </c:ext>
          </c:extLst>
        </c:ser>
        <c:dLbls>
          <c:showLegendKey val="0"/>
          <c:showVal val="0"/>
          <c:showCatName val="0"/>
          <c:showSerName val="0"/>
          <c:showPercent val="0"/>
          <c:showBubbleSize val="0"/>
        </c:dLbls>
        <c:smooth val="0"/>
        <c:axId val="23410287"/>
        <c:axId val="380680162"/>
      </c:lineChart>
      <c:catAx>
        <c:axId val="23410287"/>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380680162"/>
        <c:crosses val="autoZero"/>
        <c:auto val="1"/>
        <c:lblAlgn val="ctr"/>
        <c:lblOffset val="100"/>
        <c:noMultiLvlLbl val="1"/>
      </c:catAx>
      <c:valAx>
        <c:axId val="380680162"/>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23410287"/>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snage'!$I$74</c:f>
              <c:strCache>
                <c:ptCount val="1"/>
                <c:pt idx="0">
                  <c:v>Potrosnja (kg/sat)</c:v>
                </c:pt>
              </c:strCache>
            </c:strRef>
          </c:tx>
          <c:spPr>
            <a:ln w="38100" cmpd="sng">
              <a:solidFill>
                <a:srgbClr val="00FFFF"/>
              </a:solidFill>
            </a:ln>
          </c:spPr>
          <c:marker>
            <c:symbol val="none"/>
          </c:marker>
          <c:cat>
            <c:numRef>
              <c:f>'Proračun snage'!$B$75:$B$79</c:f>
              <c:numCache>
                <c:formatCode>General</c:formatCode>
                <c:ptCount val="5"/>
                <c:pt idx="0">
                  <c:v>5</c:v>
                </c:pt>
                <c:pt idx="1">
                  <c:v>4</c:v>
                </c:pt>
                <c:pt idx="2">
                  <c:v>3</c:v>
                </c:pt>
                <c:pt idx="3">
                  <c:v>2</c:v>
                </c:pt>
                <c:pt idx="4">
                  <c:v>1</c:v>
                </c:pt>
              </c:numCache>
            </c:numRef>
          </c:cat>
          <c:val>
            <c:numRef>
              <c:f>'Proračun snage'!$I$75:$I$79</c:f>
              <c:numCache>
                <c:formatCode>0.00</c:formatCode>
                <c:ptCount val="5"/>
                <c:pt idx="0">
                  <c:v>3.4061538461538459</c:v>
                </c:pt>
                <c:pt idx="1">
                  <c:v>2.7675000000000005</c:v>
                </c:pt>
                <c:pt idx="2">
                  <c:v>2.4126923076923075</c:v>
                </c:pt>
                <c:pt idx="3">
                  <c:v>1.884255319148936</c:v>
                </c:pt>
                <c:pt idx="4">
                  <c:v>1.2299999999999998</c:v>
                </c:pt>
              </c:numCache>
            </c:numRef>
          </c:val>
          <c:smooth val="1"/>
          <c:extLst>
            <c:ext xmlns:c16="http://schemas.microsoft.com/office/drawing/2014/chart" uri="{C3380CC4-5D6E-409C-BE32-E72D297353CC}">
              <c16:uniqueId val="{00000000-7C05-4453-8E30-EE931B9E920A}"/>
            </c:ext>
          </c:extLst>
        </c:ser>
        <c:ser>
          <c:idx val="1"/>
          <c:order val="1"/>
          <c:tx>
            <c:strRef>
              <c:f>'Proračun snage'!$K$74</c:f>
              <c:strCache>
                <c:ptCount val="1"/>
                <c:pt idx="0">
                  <c:v>Power (kW)</c:v>
                </c:pt>
              </c:strCache>
            </c:strRef>
          </c:tx>
          <c:spPr>
            <a:ln w="38100" cmpd="sng">
              <a:solidFill>
                <a:srgbClr val="F46524"/>
              </a:solidFill>
            </a:ln>
          </c:spPr>
          <c:marker>
            <c:symbol val="none"/>
          </c:marker>
          <c:cat>
            <c:numRef>
              <c:f>'Proračun snage'!$B$75:$B$79</c:f>
              <c:numCache>
                <c:formatCode>General</c:formatCode>
                <c:ptCount val="5"/>
                <c:pt idx="0">
                  <c:v>5</c:v>
                </c:pt>
                <c:pt idx="1">
                  <c:v>4</c:v>
                </c:pt>
                <c:pt idx="2">
                  <c:v>3</c:v>
                </c:pt>
                <c:pt idx="3">
                  <c:v>2</c:v>
                </c:pt>
                <c:pt idx="4">
                  <c:v>1</c:v>
                </c:pt>
              </c:numCache>
            </c:numRef>
          </c:cat>
          <c:val>
            <c:numRef>
              <c:f>'Proračun snage'!$K$75:$K$79</c:f>
              <c:numCache>
                <c:formatCode>0.00</c:formatCode>
                <c:ptCount val="5"/>
                <c:pt idx="0">
                  <c:v>16.008923076923075</c:v>
                </c:pt>
                <c:pt idx="1">
                  <c:v>13.007250000000003</c:v>
                </c:pt>
                <c:pt idx="2">
                  <c:v>11.339653846153846</c:v>
                </c:pt>
                <c:pt idx="3">
                  <c:v>8.8559999999999999</c:v>
                </c:pt>
                <c:pt idx="4">
                  <c:v>5.7809999999999988</c:v>
                </c:pt>
              </c:numCache>
            </c:numRef>
          </c:val>
          <c:smooth val="1"/>
          <c:extLst>
            <c:ext xmlns:c16="http://schemas.microsoft.com/office/drawing/2014/chart" uri="{C3380CC4-5D6E-409C-BE32-E72D297353CC}">
              <c16:uniqueId val="{00000001-7C05-4453-8E30-EE931B9E920A}"/>
            </c:ext>
          </c:extLst>
        </c:ser>
        <c:dLbls>
          <c:showLegendKey val="0"/>
          <c:showVal val="0"/>
          <c:showCatName val="0"/>
          <c:showSerName val="0"/>
          <c:showPercent val="0"/>
          <c:showBubbleSize val="0"/>
        </c:dLbls>
        <c:smooth val="0"/>
        <c:axId val="670361713"/>
        <c:axId val="1310805401"/>
      </c:lineChart>
      <c:catAx>
        <c:axId val="670361713"/>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310805401"/>
        <c:crosses val="autoZero"/>
        <c:auto val="1"/>
        <c:lblAlgn val="ctr"/>
        <c:lblOffset val="100"/>
        <c:noMultiLvlLbl val="1"/>
      </c:catAx>
      <c:valAx>
        <c:axId val="1310805401"/>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670361713"/>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snage'!$I$80</c:f>
              <c:strCache>
                <c:ptCount val="1"/>
                <c:pt idx="0">
                  <c:v>Potrosnja (kg/sat)</c:v>
                </c:pt>
              </c:strCache>
            </c:strRef>
          </c:tx>
          <c:spPr>
            <a:ln w="38100" cmpd="sng">
              <a:solidFill>
                <a:srgbClr val="00FFFF"/>
              </a:solidFill>
            </a:ln>
          </c:spPr>
          <c:marker>
            <c:symbol val="none"/>
          </c:marker>
          <c:cat>
            <c:numRef>
              <c:f>'Proračun snage'!$B$81:$B$85</c:f>
              <c:numCache>
                <c:formatCode>General</c:formatCode>
                <c:ptCount val="5"/>
                <c:pt idx="0">
                  <c:v>5</c:v>
                </c:pt>
                <c:pt idx="1">
                  <c:v>4</c:v>
                </c:pt>
                <c:pt idx="2">
                  <c:v>3</c:v>
                </c:pt>
                <c:pt idx="3">
                  <c:v>2</c:v>
                </c:pt>
                <c:pt idx="4">
                  <c:v>1</c:v>
                </c:pt>
              </c:numCache>
            </c:numRef>
          </c:cat>
          <c:val>
            <c:numRef>
              <c:f>'Proračun snage'!$I$81:$I$85</c:f>
              <c:numCache>
                <c:formatCode>0.00</c:formatCode>
                <c:ptCount val="5"/>
                <c:pt idx="0">
                  <c:v>3.7636363636363637</c:v>
                </c:pt>
                <c:pt idx="1">
                  <c:v>3.3999999999999995</c:v>
                </c:pt>
                <c:pt idx="2">
                  <c:v>3.0048387096774198</c:v>
                </c:pt>
                <c:pt idx="3">
                  <c:v>2.5875000000000004</c:v>
                </c:pt>
                <c:pt idx="4">
                  <c:v>2.1647058823529415</c:v>
                </c:pt>
              </c:numCache>
            </c:numRef>
          </c:val>
          <c:smooth val="1"/>
          <c:extLst>
            <c:ext xmlns:c16="http://schemas.microsoft.com/office/drawing/2014/chart" uri="{C3380CC4-5D6E-409C-BE32-E72D297353CC}">
              <c16:uniqueId val="{00000000-B6C3-4048-8408-6130F4110C4E}"/>
            </c:ext>
          </c:extLst>
        </c:ser>
        <c:ser>
          <c:idx val="1"/>
          <c:order val="1"/>
          <c:tx>
            <c:strRef>
              <c:f>'Proračun snage'!$K$80</c:f>
              <c:strCache>
                <c:ptCount val="1"/>
                <c:pt idx="0">
                  <c:v>Power (kW)</c:v>
                </c:pt>
              </c:strCache>
            </c:strRef>
          </c:tx>
          <c:spPr>
            <a:ln w="38100" cmpd="sng">
              <a:solidFill>
                <a:srgbClr val="F46524"/>
              </a:solidFill>
            </a:ln>
          </c:spPr>
          <c:marker>
            <c:symbol val="none"/>
          </c:marker>
          <c:cat>
            <c:numRef>
              <c:f>'Proračun snage'!$B$81:$B$85</c:f>
              <c:numCache>
                <c:formatCode>General</c:formatCode>
                <c:ptCount val="5"/>
                <c:pt idx="0">
                  <c:v>5</c:v>
                </c:pt>
                <c:pt idx="1">
                  <c:v>4</c:v>
                </c:pt>
                <c:pt idx="2">
                  <c:v>3</c:v>
                </c:pt>
                <c:pt idx="3">
                  <c:v>2</c:v>
                </c:pt>
                <c:pt idx="4">
                  <c:v>1</c:v>
                </c:pt>
              </c:numCache>
            </c:numRef>
          </c:cat>
          <c:val>
            <c:numRef>
              <c:f>'Proračun snage'!$K$81:$K$85</c:f>
              <c:numCache>
                <c:formatCode>0.00</c:formatCode>
                <c:ptCount val="5"/>
                <c:pt idx="0">
                  <c:v>17.689090909090911</c:v>
                </c:pt>
                <c:pt idx="1">
                  <c:v>15.979999999999999</c:v>
                </c:pt>
                <c:pt idx="2">
                  <c:v>14.122741935483873</c:v>
                </c:pt>
                <c:pt idx="3">
                  <c:v>12.161250000000003</c:v>
                </c:pt>
                <c:pt idx="4">
                  <c:v>10.174117647058825</c:v>
                </c:pt>
              </c:numCache>
            </c:numRef>
          </c:val>
          <c:smooth val="1"/>
          <c:extLst>
            <c:ext xmlns:c16="http://schemas.microsoft.com/office/drawing/2014/chart" uri="{C3380CC4-5D6E-409C-BE32-E72D297353CC}">
              <c16:uniqueId val="{00000001-B6C3-4048-8408-6130F4110C4E}"/>
            </c:ext>
          </c:extLst>
        </c:ser>
        <c:dLbls>
          <c:showLegendKey val="0"/>
          <c:showVal val="0"/>
          <c:showCatName val="0"/>
          <c:showSerName val="0"/>
          <c:showPercent val="0"/>
          <c:showBubbleSize val="0"/>
        </c:dLbls>
        <c:smooth val="0"/>
        <c:axId val="2143349112"/>
        <c:axId val="2020933715"/>
      </c:lineChart>
      <c:catAx>
        <c:axId val="2143349112"/>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2020933715"/>
        <c:crosses val="autoZero"/>
        <c:auto val="1"/>
        <c:lblAlgn val="ctr"/>
        <c:lblOffset val="100"/>
        <c:noMultiLvlLbl val="1"/>
      </c:catAx>
      <c:valAx>
        <c:axId val="2020933715"/>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2143349112"/>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snage'!$I$86</c:f>
              <c:strCache>
                <c:ptCount val="1"/>
                <c:pt idx="0">
                  <c:v>Potrosnja (kg/sat)</c:v>
                </c:pt>
              </c:strCache>
            </c:strRef>
          </c:tx>
          <c:spPr>
            <a:ln w="38100" cmpd="sng">
              <a:solidFill>
                <a:srgbClr val="00FFFF"/>
              </a:solidFill>
            </a:ln>
          </c:spPr>
          <c:marker>
            <c:symbol val="none"/>
          </c:marker>
          <c:cat>
            <c:numRef>
              <c:f>'Proračun snage'!$B$87:$B$91</c:f>
              <c:numCache>
                <c:formatCode>General</c:formatCode>
                <c:ptCount val="5"/>
                <c:pt idx="0">
                  <c:v>5</c:v>
                </c:pt>
                <c:pt idx="1">
                  <c:v>4</c:v>
                </c:pt>
                <c:pt idx="2">
                  <c:v>3</c:v>
                </c:pt>
                <c:pt idx="3">
                  <c:v>2</c:v>
                </c:pt>
                <c:pt idx="4">
                  <c:v>1</c:v>
                </c:pt>
              </c:numCache>
            </c:numRef>
          </c:cat>
          <c:val>
            <c:numRef>
              <c:f>'Proračun snage'!$I$87:$I$91</c:f>
              <c:numCache>
                <c:formatCode>0.00</c:formatCode>
                <c:ptCount val="5"/>
                <c:pt idx="0">
                  <c:v>3.78</c:v>
                </c:pt>
                <c:pt idx="1">
                  <c:v>2.94</c:v>
                </c:pt>
                <c:pt idx="2">
                  <c:v>2.52</c:v>
                </c:pt>
                <c:pt idx="3">
                  <c:v>1.7640000000000002</c:v>
                </c:pt>
                <c:pt idx="4">
                  <c:v>1.26</c:v>
                </c:pt>
              </c:numCache>
            </c:numRef>
          </c:val>
          <c:smooth val="1"/>
          <c:extLst>
            <c:ext xmlns:c16="http://schemas.microsoft.com/office/drawing/2014/chart" uri="{C3380CC4-5D6E-409C-BE32-E72D297353CC}">
              <c16:uniqueId val="{00000000-E457-4BDB-BD25-7F09F83BBE70}"/>
            </c:ext>
          </c:extLst>
        </c:ser>
        <c:ser>
          <c:idx val="1"/>
          <c:order val="1"/>
          <c:tx>
            <c:strRef>
              <c:f>'Proračun snage'!$K$86</c:f>
              <c:strCache>
                <c:ptCount val="1"/>
                <c:pt idx="0">
                  <c:v>Power (kW)</c:v>
                </c:pt>
              </c:strCache>
            </c:strRef>
          </c:tx>
          <c:spPr>
            <a:ln w="38100" cmpd="sng">
              <a:solidFill>
                <a:srgbClr val="F46524"/>
              </a:solidFill>
            </a:ln>
          </c:spPr>
          <c:marker>
            <c:symbol val="none"/>
          </c:marker>
          <c:cat>
            <c:numRef>
              <c:f>'Proračun snage'!$B$87:$B$91</c:f>
              <c:numCache>
                <c:formatCode>General</c:formatCode>
                <c:ptCount val="5"/>
                <c:pt idx="0">
                  <c:v>5</c:v>
                </c:pt>
                <c:pt idx="1">
                  <c:v>4</c:v>
                </c:pt>
                <c:pt idx="2">
                  <c:v>3</c:v>
                </c:pt>
                <c:pt idx="3">
                  <c:v>2</c:v>
                </c:pt>
                <c:pt idx="4">
                  <c:v>1</c:v>
                </c:pt>
              </c:numCache>
            </c:numRef>
          </c:cat>
          <c:val>
            <c:numRef>
              <c:f>'Proračun snage'!$K$87:$K$91</c:f>
              <c:numCache>
                <c:formatCode>0.00</c:formatCode>
                <c:ptCount val="5"/>
                <c:pt idx="0">
                  <c:v>17.765999999999998</c:v>
                </c:pt>
                <c:pt idx="1">
                  <c:v>13.818</c:v>
                </c:pt>
                <c:pt idx="2">
                  <c:v>11.844000000000001</c:v>
                </c:pt>
                <c:pt idx="3">
                  <c:v>8.2908000000000008</c:v>
                </c:pt>
                <c:pt idx="4">
                  <c:v>5.9220000000000006</c:v>
                </c:pt>
              </c:numCache>
            </c:numRef>
          </c:val>
          <c:smooth val="1"/>
          <c:extLst>
            <c:ext xmlns:c16="http://schemas.microsoft.com/office/drawing/2014/chart" uri="{C3380CC4-5D6E-409C-BE32-E72D297353CC}">
              <c16:uniqueId val="{00000001-E457-4BDB-BD25-7F09F83BBE70}"/>
            </c:ext>
          </c:extLst>
        </c:ser>
        <c:dLbls>
          <c:showLegendKey val="0"/>
          <c:showVal val="0"/>
          <c:showCatName val="0"/>
          <c:showSerName val="0"/>
          <c:showPercent val="0"/>
          <c:showBubbleSize val="0"/>
        </c:dLbls>
        <c:smooth val="0"/>
        <c:axId val="881860884"/>
        <c:axId val="1083660117"/>
      </c:lineChart>
      <c:catAx>
        <c:axId val="881860884"/>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083660117"/>
        <c:crosses val="autoZero"/>
        <c:auto val="1"/>
        <c:lblAlgn val="ctr"/>
        <c:lblOffset val="100"/>
        <c:noMultiLvlLbl val="1"/>
      </c:catAx>
      <c:valAx>
        <c:axId val="1083660117"/>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881860884"/>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snage'!$I$92</c:f>
              <c:strCache>
                <c:ptCount val="1"/>
                <c:pt idx="0">
                  <c:v>Potrosnja (kg/sat)</c:v>
                </c:pt>
              </c:strCache>
            </c:strRef>
          </c:tx>
          <c:spPr>
            <a:ln w="38100" cmpd="sng">
              <a:solidFill>
                <a:srgbClr val="00FFFF"/>
              </a:solidFill>
            </a:ln>
          </c:spPr>
          <c:marker>
            <c:symbol val="none"/>
          </c:marker>
          <c:cat>
            <c:numRef>
              <c:f>'Proračun snage'!$B$93:$B$97</c:f>
              <c:numCache>
                <c:formatCode>General</c:formatCode>
                <c:ptCount val="5"/>
                <c:pt idx="0">
                  <c:v>5</c:v>
                </c:pt>
                <c:pt idx="1">
                  <c:v>4</c:v>
                </c:pt>
                <c:pt idx="2">
                  <c:v>3</c:v>
                </c:pt>
                <c:pt idx="3">
                  <c:v>2</c:v>
                </c:pt>
                <c:pt idx="4">
                  <c:v>1</c:v>
                </c:pt>
              </c:numCache>
            </c:numRef>
          </c:cat>
          <c:val>
            <c:numRef>
              <c:f>'Proračun snage'!$I$93:$I$97</c:f>
              <c:numCache>
                <c:formatCode>0.00</c:formatCode>
                <c:ptCount val="5"/>
                <c:pt idx="0">
                  <c:v>9.5407407407407394</c:v>
                </c:pt>
                <c:pt idx="1">
                  <c:v>8.647058823529413</c:v>
                </c:pt>
                <c:pt idx="2">
                  <c:v>7</c:v>
                </c:pt>
                <c:pt idx="3">
                  <c:v>3.7333333333333334</c:v>
                </c:pt>
                <c:pt idx="4">
                  <c:v>2.1</c:v>
                </c:pt>
              </c:numCache>
            </c:numRef>
          </c:val>
          <c:smooth val="1"/>
          <c:extLst>
            <c:ext xmlns:c16="http://schemas.microsoft.com/office/drawing/2014/chart" uri="{C3380CC4-5D6E-409C-BE32-E72D297353CC}">
              <c16:uniqueId val="{00000000-59E5-4034-899C-7EB51B225BF9}"/>
            </c:ext>
          </c:extLst>
        </c:ser>
        <c:ser>
          <c:idx val="1"/>
          <c:order val="1"/>
          <c:tx>
            <c:strRef>
              <c:f>'Proračun snage'!$K$92</c:f>
              <c:strCache>
                <c:ptCount val="1"/>
                <c:pt idx="0">
                  <c:v>Power (kW)</c:v>
                </c:pt>
              </c:strCache>
            </c:strRef>
          </c:tx>
          <c:spPr>
            <a:ln w="38100" cmpd="sng">
              <a:solidFill>
                <a:srgbClr val="F46524"/>
              </a:solidFill>
            </a:ln>
          </c:spPr>
          <c:marker>
            <c:symbol val="none"/>
          </c:marker>
          <c:cat>
            <c:numRef>
              <c:f>'Proračun snage'!$B$93:$B$97</c:f>
              <c:numCache>
                <c:formatCode>General</c:formatCode>
                <c:ptCount val="5"/>
                <c:pt idx="0">
                  <c:v>5</c:v>
                </c:pt>
                <c:pt idx="1">
                  <c:v>4</c:v>
                </c:pt>
                <c:pt idx="2">
                  <c:v>3</c:v>
                </c:pt>
                <c:pt idx="3">
                  <c:v>2</c:v>
                </c:pt>
                <c:pt idx="4">
                  <c:v>1</c:v>
                </c:pt>
              </c:numCache>
            </c:numRef>
          </c:cat>
          <c:val>
            <c:numRef>
              <c:f>'Proračun snage'!$K$93:$K$97</c:f>
              <c:numCache>
                <c:formatCode>0.00</c:formatCode>
                <c:ptCount val="5"/>
                <c:pt idx="0">
                  <c:v>44.84148148148148</c:v>
                </c:pt>
                <c:pt idx="1">
                  <c:v>40.641176470588242</c:v>
                </c:pt>
                <c:pt idx="2">
                  <c:v>32.9</c:v>
                </c:pt>
                <c:pt idx="3">
                  <c:v>17.546666666666667</c:v>
                </c:pt>
                <c:pt idx="4">
                  <c:v>9.870000000000001</c:v>
                </c:pt>
              </c:numCache>
            </c:numRef>
          </c:val>
          <c:smooth val="1"/>
          <c:extLst>
            <c:ext xmlns:c16="http://schemas.microsoft.com/office/drawing/2014/chart" uri="{C3380CC4-5D6E-409C-BE32-E72D297353CC}">
              <c16:uniqueId val="{00000001-59E5-4034-899C-7EB51B225BF9}"/>
            </c:ext>
          </c:extLst>
        </c:ser>
        <c:dLbls>
          <c:showLegendKey val="0"/>
          <c:showVal val="0"/>
          <c:showCatName val="0"/>
          <c:showSerName val="0"/>
          <c:showPercent val="0"/>
          <c:showBubbleSize val="0"/>
        </c:dLbls>
        <c:smooth val="0"/>
        <c:axId val="339635233"/>
        <c:axId val="274268384"/>
      </c:lineChart>
      <c:catAx>
        <c:axId val="339635233"/>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274268384"/>
        <c:crosses val="autoZero"/>
        <c:auto val="1"/>
        <c:lblAlgn val="ctr"/>
        <c:lblOffset val="100"/>
        <c:noMultiLvlLbl val="1"/>
      </c:catAx>
      <c:valAx>
        <c:axId val="274268384"/>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339635233"/>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snage'!$I$98</c:f>
              <c:strCache>
                <c:ptCount val="1"/>
                <c:pt idx="0">
                  <c:v>Potrosnja (kg/sat)</c:v>
                </c:pt>
              </c:strCache>
            </c:strRef>
          </c:tx>
          <c:spPr>
            <a:ln w="38100" cmpd="sng">
              <a:solidFill>
                <a:srgbClr val="00FFFF"/>
              </a:solidFill>
            </a:ln>
          </c:spPr>
          <c:marker>
            <c:symbol val="none"/>
          </c:marker>
          <c:cat>
            <c:numRef>
              <c:f>'Proračun snage'!$B$99:$B$103</c:f>
              <c:numCache>
                <c:formatCode>General</c:formatCode>
                <c:ptCount val="5"/>
                <c:pt idx="0">
                  <c:v>5</c:v>
                </c:pt>
                <c:pt idx="1">
                  <c:v>4</c:v>
                </c:pt>
                <c:pt idx="2">
                  <c:v>3</c:v>
                </c:pt>
                <c:pt idx="3">
                  <c:v>2</c:v>
                </c:pt>
                <c:pt idx="4">
                  <c:v>1</c:v>
                </c:pt>
              </c:numCache>
            </c:numRef>
          </c:cat>
          <c:val>
            <c:numRef>
              <c:f>'Proračun snage'!$I$99:$I$103</c:f>
              <c:numCache>
                <c:formatCode>0.00</c:formatCode>
                <c:ptCount val="5"/>
                <c:pt idx="0">
                  <c:v>3.3381818181818179</c:v>
                </c:pt>
                <c:pt idx="1">
                  <c:v>1.9326315789473683</c:v>
                </c:pt>
                <c:pt idx="2">
                  <c:v>1.644179104477612</c:v>
                </c:pt>
                <c:pt idx="3">
                  <c:v>1.2168421052631577</c:v>
                </c:pt>
                <c:pt idx="4">
                  <c:v>0.81599999999999995</c:v>
                </c:pt>
              </c:numCache>
            </c:numRef>
          </c:val>
          <c:smooth val="1"/>
          <c:extLst>
            <c:ext xmlns:c16="http://schemas.microsoft.com/office/drawing/2014/chart" uri="{C3380CC4-5D6E-409C-BE32-E72D297353CC}">
              <c16:uniqueId val="{00000000-5B2D-4A0C-8947-FF695405B294}"/>
            </c:ext>
          </c:extLst>
        </c:ser>
        <c:ser>
          <c:idx val="1"/>
          <c:order val="1"/>
          <c:tx>
            <c:strRef>
              <c:f>'Proračun snage'!$K$98</c:f>
              <c:strCache>
                <c:ptCount val="1"/>
                <c:pt idx="0">
                  <c:v>Power (kW)</c:v>
                </c:pt>
              </c:strCache>
            </c:strRef>
          </c:tx>
          <c:spPr>
            <a:ln w="38100" cmpd="sng">
              <a:solidFill>
                <a:srgbClr val="F46524"/>
              </a:solidFill>
            </a:ln>
          </c:spPr>
          <c:marker>
            <c:symbol val="none"/>
          </c:marker>
          <c:cat>
            <c:numRef>
              <c:f>'Proračun snage'!$B$99:$B$103</c:f>
              <c:numCache>
                <c:formatCode>General</c:formatCode>
                <c:ptCount val="5"/>
                <c:pt idx="0">
                  <c:v>5</c:v>
                </c:pt>
                <c:pt idx="1">
                  <c:v>4</c:v>
                </c:pt>
                <c:pt idx="2">
                  <c:v>3</c:v>
                </c:pt>
                <c:pt idx="3">
                  <c:v>2</c:v>
                </c:pt>
                <c:pt idx="4">
                  <c:v>1</c:v>
                </c:pt>
              </c:numCache>
            </c:numRef>
          </c:cat>
          <c:val>
            <c:numRef>
              <c:f>'Proračun snage'!$K$99:$K$103</c:f>
              <c:numCache>
                <c:formatCode>0.00</c:formatCode>
                <c:ptCount val="5"/>
                <c:pt idx="0">
                  <c:v>15.689454545454545</c:v>
                </c:pt>
                <c:pt idx="1">
                  <c:v>9.0833684210526311</c:v>
                </c:pt>
                <c:pt idx="2">
                  <c:v>7.7276417910447766</c:v>
                </c:pt>
                <c:pt idx="3">
                  <c:v>5.7191578947368411</c:v>
                </c:pt>
                <c:pt idx="4">
                  <c:v>3.8351999999999999</c:v>
                </c:pt>
              </c:numCache>
            </c:numRef>
          </c:val>
          <c:smooth val="1"/>
          <c:extLst>
            <c:ext xmlns:c16="http://schemas.microsoft.com/office/drawing/2014/chart" uri="{C3380CC4-5D6E-409C-BE32-E72D297353CC}">
              <c16:uniqueId val="{00000001-5B2D-4A0C-8947-FF695405B294}"/>
            </c:ext>
          </c:extLst>
        </c:ser>
        <c:dLbls>
          <c:showLegendKey val="0"/>
          <c:showVal val="0"/>
          <c:showCatName val="0"/>
          <c:showSerName val="0"/>
          <c:showPercent val="0"/>
          <c:showBubbleSize val="0"/>
        </c:dLbls>
        <c:smooth val="0"/>
        <c:axId val="377606743"/>
        <c:axId val="785729925"/>
      </c:lineChart>
      <c:catAx>
        <c:axId val="377606743"/>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785729925"/>
        <c:crosses val="autoZero"/>
        <c:auto val="1"/>
        <c:lblAlgn val="ctr"/>
        <c:lblOffset val="100"/>
        <c:noMultiLvlLbl val="1"/>
      </c:catAx>
      <c:valAx>
        <c:axId val="785729925"/>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377606743"/>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snage'!$I$104</c:f>
              <c:strCache>
                <c:ptCount val="1"/>
                <c:pt idx="0">
                  <c:v>Potrosnja (kg/sat)</c:v>
                </c:pt>
              </c:strCache>
            </c:strRef>
          </c:tx>
          <c:spPr>
            <a:ln w="38100" cmpd="sng">
              <a:solidFill>
                <a:srgbClr val="00FFFF"/>
              </a:solidFill>
            </a:ln>
          </c:spPr>
          <c:marker>
            <c:symbol val="none"/>
          </c:marker>
          <c:cat>
            <c:numRef>
              <c:f>'Proračun snage'!$B$105:$B$109</c:f>
              <c:numCache>
                <c:formatCode>General</c:formatCode>
                <c:ptCount val="5"/>
                <c:pt idx="0">
                  <c:v>5</c:v>
                </c:pt>
                <c:pt idx="1">
                  <c:v>4</c:v>
                </c:pt>
                <c:pt idx="2">
                  <c:v>3</c:v>
                </c:pt>
                <c:pt idx="3">
                  <c:v>2</c:v>
                </c:pt>
                <c:pt idx="4">
                  <c:v>1</c:v>
                </c:pt>
              </c:numCache>
            </c:numRef>
          </c:cat>
          <c:val>
            <c:numRef>
              <c:f>'Proračun snage'!$I$105:$I$109</c:f>
              <c:numCache>
                <c:formatCode>0.00</c:formatCode>
                <c:ptCount val="5"/>
                <c:pt idx="0">
                  <c:v>1.8976744186046512</c:v>
                </c:pt>
                <c:pt idx="1">
                  <c:v>1.4279999999999999</c:v>
                </c:pt>
                <c:pt idx="2">
                  <c:v>1.1657142857142857</c:v>
                </c:pt>
                <c:pt idx="3">
                  <c:v>0.94153846153846155</c:v>
                </c:pt>
                <c:pt idx="4">
                  <c:v>0.72</c:v>
                </c:pt>
              </c:numCache>
            </c:numRef>
          </c:val>
          <c:smooth val="1"/>
          <c:extLst>
            <c:ext xmlns:c16="http://schemas.microsoft.com/office/drawing/2014/chart" uri="{C3380CC4-5D6E-409C-BE32-E72D297353CC}">
              <c16:uniqueId val="{00000000-4590-4F72-BC11-153D8FE644E3}"/>
            </c:ext>
          </c:extLst>
        </c:ser>
        <c:ser>
          <c:idx val="1"/>
          <c:order val="1"/>
          <c:tx>
            <c:strRef>
              <c:f>'Proračun snage'!$K$104</c:f>
              <c:strCache>
                <c:ptCount val="1"/>
                <c:pt idx="0">
                  <c:v>Power (kW)</c:v>
                </c:pt>
              </c:strCache>
            </c:strRef>
          </c:tx>
          <c:spPr>
            <a:ln w="38100" cmpd="sng">
              <a:solidFill>
                <a:srgbClr val="F46524"/>
              </a:solidFill>
            </a:ln>
          </c:spPr>
          <c:marker>
            <c:symbol val="none"/>
          </c:marker>
          <c:cat>
            <c:numRef>
              <c:f>'Proračun snage'!$B$105:$B$109</c:f>
              <c:numCache>
                <c:formatCode>General</c:formatCode>
                <c:ptCount val="5"/>
                <c:pt idx="0">
                  <c:v>5</c:v>
                </c:pt>
                <c:pt idx="1">
                  <c:v>4</c:v>
                </c:pt>
                <c:pt idx="2">
                  <c:v>3</c:v>
                </c:pt>
                <c:pt idx="3">
                  <c:v>2</c:v>
                </c:pt>
                <c:pt idx="4">
                  <c:v>1</c:v>
                </c:pt>
              </c:numCache>
            </c:numRef>
          </c:cat>
          <c:val>
            <c:numRef>
              <c:f>'Proračun snage'!$K$105:$K$109</c:f>
              <c:numCache>
                <c:formatCode>0.00</c:formatCode>
                <c:ptCount val="5"/>
                <c:pt idx="0">
                  <c:v>8.9190697674418615</c:v>
                </c:pt>
                <c:pt idx="1">
                  <c:v>6.7115999999999998</c:v>
                </c:pt>
                <c:pt idx="2">
                  <c:v>5.4788571428571426</c:v>
                </c:pt>
                <c:pt idx="3">
                  <c:v>4.4252307692307697</c:v>
                </c:pt>
                <c:pt idx="4">
                  <c:v>3.3839999999999999</c:v>
                </c:pt>
              </c:numCache>
            </c:numRef>
          </c:val>
          <c:smooth val="1"/>
          <c:extLst>
            <c:ext xmlns:c16="http://schemas.microsoft.com/office/drawing/2014/chart" uri="{C3380CC4-5D6E-409C-BE32-E72D297353CC}">
              <c16:uniqueId val="{00000001-4590-4F72-BC11-153D8FE644E3}"/>
            </c:ext>
          </c:extLst>
        </c:ser>
        <c:dLbls>
          <c:showLegendKey val="0"/>
          <c:showVal val="0"/>
          <c:showCatName val="0"/>
          <c:showSerName val="0"/>
          <c:showPercent val="0"/>
          <c:showBubbleSize val="0"/>
        </c:dLbls>
        <c:smooth val="0"/>
        <c:axId val="223017334"/>
        <c:axId val="1432343951"/>
      </c:lineChart>
      <c:catAx>
        <c:axId val="223017334"/>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432343951"/>
        <c:crosses val="autoZero"/>
        <c:auto val="1"/>
        <c:lblAlgn val="ctr"/>
        <c:lblOffset val="100"/>
        <c:noMultiLvlLbl val="1"/>
      </c:catAx>
      <c:valAx>
        <c:axId val="1432343951"/>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223017334"/>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snage'!$I$110</c:f>
              <c:strCache>
                <c:ptCount val="1"/>
                <c:pt idx="0">
                  <c:v>Potrosnja (kg/sat)</c:v>
                </c:pt>
              </c:strCache>
            </c:strRef>
          </c:tx>
          <c:spPr>
            <a:ln w="38100" cmpd="sng">
              <a:solidFill>
                <a:srgbClr val="00FFFF"/>
              </a:solidFill>
            </a:ln>
          </c:spPr>
          <c:marker>
            <c:symbol val="none"/>
          </c:marker>
          <c:cat>
            <c:numRef>
              <c:f>'Proračun snage'!$B$111:$B$115</c:f>
              <c:numCache>
                <c:formatCode>General</c:formatCode>
                <c:ptCount val="5"/>
                <c:pt idx="0">
                  <c:v>5</c:v>
                </c:pt>
                <c:pt idx="1">
                  <c:v>4</c:v>
                </c:pt>
                <c:pt idx="2">
                  <c:v>3</c:v>
                </c:pt>
                <c:pt idx="3">
                  <c:v>2</c:v>
                </c:pt>
                <c:pt idx="4">
                  <c:v>1</c:v>
                </c:pt>
              </c:numCache>
            </c:numRef>
          </c:cat>
          <c:val>
            <c:numRef>
              <c:f>'Proračun snage'!$I$111:$I$115</c:f>
              <c:numCache>
                <c:formatCode>0.00</c:formatCode>
                <c:ptCount val="5"/>
                <c:pt idx="0">
                  <c:v>2.3314285714285714</c:v>
                </c:pt>
                <c:pt idx="1">
                  <c:v>1.9428571428571426</c:v>
                </c:pt>
                <c:pt idx="2">
                  <c:v>1.7485714285714284</c:v>
                </c:pt>
                <c:pt idx="3">
                  <c:v>1.4232558139534885</c:v>
                </c:pt>
                <c:pt idx="4">
                  <c:v>1.02</c:v>
                </c:pt>
              </c:numCache>
            </c:numRef>
          </c:val>
          <c:smooth val="1"/>
          <c:extLst>
            <c:ext xmlns:c16="http://schemas.microsoft.com/office/drawing/2014/chart" uri="{C3380CC4-5D6E-409C-BE32-E72D297353CC}">
              <c16:uniqueId val="{00000000-3F4A-4203-98E8-686430293D51}"/>
            </c:ext>
          </c:extLst>
        </c:ser>
        <c:ser>
          <c:idx val="1"/>
          <c:order val="1"/>
          <c:tx>
            <c:strRef>
              <c:f>'Proračun snage'!$K$110</c:f>
              <c:strCache>
                <c:ptCount val="1"/>
                <c:pt idx="0">
                  <c:v>Power (kW)</c:v>
                </c:pt>
              </c:strCache>
            </c:strRef>
          </c:tx>
          <c:spPr>
            <a:ln w="38100" cmpd="sng">
              <a:solidFill>
                <a:srgbClr val="F46524"/>
              </a:solidFill>
            </a:ln>
          </c:spPr>
          <c:marker>
            <c:symbol val="none"/>
          </c:marker>
          <c:cat>
            <c:numRef>
              <c:f>'Proračun snage'!$B$111:$B$115</c:f>
              <c:numCache>
                <c:formatCode>General</c:formatCode>
                <c:ptCount val="5"/>
                <c:pt idx="0">
                  <c:v>5</c:v>
                </c:pt>
                <c:pt idx="1">
                  <c:v>4</c:v>
                </c:pt>
                <c:pt idx="2">
                  <c:v>3</c:v>
                </c:pt>
                <c:pt idx="3">
                  <c:v>2</c:v>
                </c:pt>
                <c:pt idx="4">
                  <c:v>1</c:v>
                </c:pt>
              </c:numCache>
            </c:numRef>
          </c:cat>
          <c:val>
            <c:numRef>
              <c:f>'Proračun snage'!$K$111:$K$115</c:f>
              <c:numCache>
                <c:formatCode>0.00</c:formatCode>
                <c:ptCount val="5"/>
                <c:pt idx="0">
                  <c:v>10.957714285714285</c:v>
                </c:pt>
                <c:pt idx="1">
                  <c:v>9.1314285714285699</c:v>
                </c:pt>
                <c:pt idx="2">
                  <c:v>8.2182857142857149</c:v>
                </c:pt>
                <c:pt idx="3">
                  <c:v>6.6893023255813961</c:v>
                </c:pt>
                <c:pt idx="4">
                  <c:v>4.7940000000000005</c:v>
                </c:pt>
              </c:numCache>
            </c:numRef>
          </c:val>
          <c:smooth val="1"/>
          <c:extLst>
            <c:ext xmlns:c16="http://schemas.microsoft.com/office/drawing/2014/chart" uri="{C3380CC4-5D6E-409C-BE32-E72D297353CC}">
              <c16:uniqueId val="{00000001-3F4A-4203-98E8-686430293D51}"/>
            </c:ext>
          </c:extLst>
        </c:ser>
        <c:dLbls>
          <c:showLegendKey val="0"/>
          <c:showVal val="0"/>
          <c:showCatName val="0"/>
          <c:showSerName val="0"/>
          <c:showPercent val="0"/>
          <c:showBubbleSize val="0"/>
        </c:dLbls>
        <c:smooth val="0"/>
        <c:axId val="40804638"/>
        <c:axId val="2016293850"/>
      </c:lineChart>
      <c:catAx>
        <c:axId val="40804638"/>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2016293850"/>
        <c:crosses val="autoZero"/>
        <c:auto val="1"/>
        <c:lblAlgn val="ctr"/>
        <c:lblOffset val="100"/>
        <c:noMultiLvlLbl val="1"/>
      </c:catAx>
      <c:valAx>
        <c:axId val="2016293850"/>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40804638"/>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snage'!$I$116</c:f>
              <c:strCache>
                <c:ptCount val="1"/>
                <c:pt idx="0">
                  <c:v>Potrosnja (kg/sat)</c:v>
                </c:pt>
              </c:strCache>
            </c:strRef>
          </c:tx>
          <c:spPr>
            <a:ln w="38100" cmpd="sng">
              <a:solidFill>
                <a:srgbClr val="00FFFF"/>
              </a:solidFill>
            </a:ln>
          </c:spPr>
          <c:marker>
            <c:symbol val="none"/>
          </c:marker>
          <c:cat>
            <c:numRef>
              <c:f>'Proračun snage'!$B$117:$B$121</c:f>
              <c:numCache>
                <c:formatCode>General</c:formatCode>
                <c:ptCount val="5"/>
                <c:pt idx="0">
                  <c:v>5</c:v>
                </c:pt>
                <c:pt idx="1">
                  <c:v>4</c:v>
                </c:pt>
                <c:pt idx="2">
                  <c:v>3</c:v>
                </c:pt>
                <c:pt idx="3">
                  <c:v>2</c:v>
                </c:pt>
                <c:pt idx="4">
                  <c:v>1</c:v>
                </c:pt>
              </c:numCache>
            </c:numRef>
          </c:cat>
          <c:val>
            <c:numRef>
              <c:f>'Proračun snage'!$I$117:$I$121</c:f>
              <c:numCache>
                <c:formatCode>0.00</c:formatCode>
                <c:ptCount val="5"/>
                <c:pt idx="0">
                  <c:v>3.36</c:v>
                </c:pt>
                <c:pt idx="1">
                  <c:v>3.3230769230769228</c:v>
                </c:pt>
                <c:pt idx="2">
                  <c:v>3</c:v>
                </c:pt>
                <c:pt idx="3">
                  <c:v>1.8382978723404253</c:v>
                </c:pt>
                <c:pt idx="4">
                  <c:v>1.1999999999999997</c:v>
                </c:pt>
              </c:numCache>
            </c:numRef>
          </c:val>
          <c:smooth val="1"/>
          <c:extLst>
            <c:ext xmlns:c16="http://schemas.microsoft.com/office/drawing/2014/chart" uri="{C3380CC4-5D6E-409C-BE32-E72D297353CC}">
              <c16:uniqueId val="{00000000-33D3-4BCF-AC63-55DB39766FA5}"/>
            </c:ext>
          </c:extLst>
        </c:ser>
        <c:ser>
          <c:idx val="1"/>
          <c:order val="1"/>
          <c:tx>
            <c:strRef>
              <c:f>'Proračun snage'!$K$116</c:f>
              <c:strCache>
                <c:ptCount val="1"/>
                <c:pt idx="0">
                  <c:v>Power (kW)</c:v>
                </c:pt>
              </c:strCache>
            </c:strRef>
          </c:tx>
          <c:spPr>
            <a:ln w="38100" cmpd="sng">
              <a:solidFill>
                <a:srgbClr val="F46524"/>
              </a:solidFill>
            </a:ln>
          </c:spPr>
          <c:marker>
            <c:symbol val="none"/>
          </c:marker>
          <c:cat>
            <c:numRef>
              <c:f>'Proračun snage'!$B$117:$B$121</c:f>
              <c:numCache>
                <c:formatCode>General</c:formatCode>
                <c:ptCount val="5"/>
                <c:pt idx="0">
                  <c:v>5</c:v>
                </c:pt>
                <c:pt idx="1">
                  <c:v>4</c:v>
                </c:pt>
                <c:pt idx="2">
                  <c:v>3</c:v>
                </c:pt>
                <c:pt idx="3">
                  <c:v>2</c:v>
                </c:pt>
                <c:pt idx="4">
                  <c:v>1</c:v>
                </c:pt>
              </c:numCache>
            </c:numRef>
          </c:cat>
          <c:val>
            <c:numRef>
              <c:f>'Proračun snage'!$K$117:$K$121</c:f>
              <c:numCache>
                <c:formatCode>0.00</c:formatCode>
                <c:ptCount val="5"/>
                <c:pt idx="0">
                  <c:v>15.792</c:v>
                </c:pt>
                <c:pt idx="1">
                  <c:v>15.618461538461538</c:v>
                </c:pt>
                <c:pt idx="2">
                  <c:v>14.100000000000001</c:v>
                </c:pt>
                <c:pt idx="3">
                  <c:v>8.6399999999999988</c:v>
                </c:pt>
                <c:pt idx="4">
                  <c:v>5.6399999999999988</c:v>
                </c:pt>
              </c:numCache>
            </c:numRef>
          </c:val>
          <c:smooth val="1"/>
          <c:extLst>
            <c:ext xmlns:c16="http://schemas.microsoft.com/office/drawing/2014/chart" uri="{C3380CC4-5D6E-409C-BE32-E72D297353CC}">
              <c16:uniqueId val="{00000001-33D3-4BCF-AC63-55DB39766FA5}"/>
            </c:ext>
          </c:extLst>
        </c:ser>
        <c:dLbls>
          <c:showLegendKey val="0"/>
          <c:showVal val="0"/>
          <c:showCatName val="0"/>
          <c:showSerName val="0"/>
          <c:showPercent val="0"/>
          <c:showBubbleSize val="0"/>
        </c:dLbls>
        <c:smooth val="0"/>
        <c:axId val="2004691934"/>
        <c:axId val="1257179927"/>
      </c:lineChart>
      <c:catAx>
        <c:axId val="2004691934"/>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257179927"/>
        <c:crosses val="autoZero"/>
        <c:auto val="1"/>
        <c:lblAlgn val="ctr"/>
        <c:lblOffset val="100"/>
        <c:noMultiLvlLbl val="1"/>
      </c:catAx>
      <c:valAx>
        <c:axId val="1257179927"/>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2004691934"/>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snage'!$I$122</c:f>
              <c:strCache>
                <c:ptCount val="1"/>
                <c:pt idx="0">
                  <c:v>Potrosnja (kg/sat)</c:v>
                </c:pt>
              </c:strCache>
            </c:strRef>
          </c:tx>
          <c:spPr>
            <a:ln w="38100" cmpd="sng">
              <a:solidFill>
                <a:srgbClr val="00FFFF"/>
              </a:solidFill>
            </a:ln>
          </c:spPr>
          <c:marker>
            <c:symbol val="none"/>
          </c:marker>
          <c:cat>
            <c:numRef>
              <c:f>'Proračun snage'!$B$123:$B$127</c:f>
              <c:numCache>
                <c:formatCode>General</c:formatCode>
                <c:ptCount val="5"/>
                <c:pt idx="0">
                  <c:v>5</c:v>
                </c:pt>
                <c:pt idx="1">
                  <c:v>4</c:v>
                </c:pt>
                <c:pt idx="2">
                  <c:v>3</c:v>
                </c:pt>
                <c:pt idx="3">
                  <c:v>2</c:v>
                </c:pt>
                <c:pt idx="4">
                  <c:v>1</c:v>
                </c:pt>
              </c:numCache>
            </c:numRef>
          </c:cat>
          <c:val>
            <c:numRef>
              <c:f>'Proračun snage'!$I$123:$I$127</c:f>
              <c:numCache>
                <c:formatCode>0.00</c:formatCode>
                <c:ptCount val="5"/>
                <c:pt idx="0">
                  <c:v>1.92</c:v>
                </c:pt>
                <c:pt idx="1">
                  <c:v>1.44</c:v>
                </c:pt>
                <c:pt idx="2">
                  <c:v>1.2</c:v>
                </c:pt>
                <c:pt idx="3">
                  <c:v>2.4774193548387098</c:v>
                </c:pt>
                <c:pt idx="4">
                  <c:v>1.466666666666667</c:v>
                </c:pt>
              </c:numCache>
            </c:numRef>
          </c:val>
          <c:smooth val="1"/>
          <c:extLst>
            <c:ext xmlns:c16="http://schemas.microsoft.com/office/drawing/2014/chart" uri="{C3380CC4-5D6E-409C-BE32-E72D297353CC}">
              <c16:uniqueId val="{00000000-F74C-431A-BB2A-01AD2CDA7BFB}"/>
            </c:ext>
          </c:extLst>
        </c:ser>
        <c:ser>
          <c:idx val="1"/>
          <c:order val="1"/>
          <c:tx>
            <c:strRef>
              <c:f>'Proračun snage'!$K$122</c:f>
              <c:strCache>
                <c:ptCount val="1"/>
                <c:pt idx="0">
                  <c:v>Power (kW)</c:v>
                </c:pt>
              </c:strCache>
            </c:strRef>
          </c:tx>
          <c:spPr>
            <a:ln w="38100" cmpd="sng">
              <a:solidFill>
                <a:srgbClr val="F46524"/>
              </a:solidFill>
            </a:ln>
          </c:spPr>
          <c:marker>
            <c:symbol val="none"/>
          </c:marker>
          <c:cat>
            <c:numRef>
              <c:f>'Proračun snage'!$B$123:$B$127</c:f>
              <c:numCache>
                <c:formatCode>General</c:formatCode>
                <c:ptCount val="5"/>
                <c:pt idx="0">
                  <c:v>5</c:v>
                </c:pt>
                <c:pt idx="1">
                  <c:v>4</c:v>
                </c:pt>
                <c:pt idx="2">
                  <c:v>3</c:v>
                </c:pt>
                <c:pt idx="3">
                  <c:v>2</c:v>
                </c:pt>
                <c:pt idx="4">
                  <c:v>1</c:v>
                </c:pt>
              </c:numCache>
            </c:numRef>
          </c:cat>
          <c:val>
            <c:numRef>
              <c:f>'Proračun snage'!$K$123:$K$127</c:f>
              <c:numCache>
                <c:formatCode>0.00</c:formatCode>
                <c:ptCount val="5"/>
                <c:pt idx="0">
                  <c:v>9.0239999999999991</c:v>
                </c:pt>
                <c:pt idx="1">
                  <c:v>6.7679999999999998</c:v>
                </c:pt>
                <c:pt idx="2">
                  <c:v>5.64</c:v>
                </c:pt>
                <c:pt idx="3">
                  <c:v>11.643870967741936</c:v>
                </c:pt>
                <c:pt idx="4">
                  <c:v>6.8933333333333353</c:v>
                </c:pt>
              </c:numCache>
            </c:numRef>
          </c:val>
          <c:smooth val="1"/>
          <c:extLst>
            <c:ext xmlns:c16="http://schemas.microsoft.com/office/drawing/2014/chart" uri="{C3380CC4-5D6E-409C-BE32-E72D297353CC}">
              <c16:uniqueId val="{00000001-F74C-431A-BB2A-01AD2CDA7BFB}"/>
            </c:ext>
          </c:extLst>
        </c:ser>
        <c:dLbls>
          <c:showLegendKey val="0"/>
          <c:showVal val="0"/>
          <c:showCatName val="0"/>
          <c:showSerName val="0"/>
          <c:showPercent val="0"/>
          <c:showBubbleSize val="0"/>
        </c:dLbls>
        <c:smooth val="0"/>
        <c:axId val="411102774"/>
        <c:axId val="2042330939"/>
      </c:lineChart>
      <c:catAx>
        <c:axId val="411102774"/>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2042330939"/>
        <c:crosses val="autoZero"/>
        <c:auto val="1"/>
        <c:lblAlgn val="ctr"/>
        <c:lblOffset val="100"/>
        <c:noMultiLvlLbl val="1"/>
      </c:catAx>
      <c:valAx>
        <c:axId val="2042330939"/>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411102774"/>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snage'!$I$128</c:f>
              <c:strCache>
                <c:ptCount val="1"/>
                <c:pt idx="0">
                  <c:v>Potrosnja (kg/sat)</c:v>
                </c:pt>
              </c:strCache>
            </c:strRef>
          </c:tx>
          <c:spPr>
            <a:ln w="38100" cmpd="sng">
              <a:solidFill>
                <a:srgbClr val="00FFFF"/>
              </a:solidFill>
            </a:ln>
          </c:spPr>
          <c:marker>
            <c:symbol val="none"/>
          </c:marker>
          <c:cat>
            <c:numRef>
              <c:f>'Proračun snage'!$B$129:$B$133</c:f>
              <c:numCache>
                <c:formatCode>General</c:formatCode>
                <c:ptCount val="5"/>
                <c:pt idx="0">
                  <c:v>5</c:v>
                </c:pt>
                <c:pt idx="1">
                  <c:v>4</c:v>
                </c:pt>
                <c:pt idx="2">
                  <c:v>3</c:v>
                </c:pt>
                <c:pt idx="3">
                  <c:v>2</c:v>
                </c:pt>
                <c:pt idx="4">
                  <c:v>1</c:v>
                </c:pt>
              </c:numCache>
            </c:numRef>
          </c:cat>
          <c:val>
            <c:numRef>
              <c:f>'Proračun snage'!$I$129:$I$133</c:f>
              <c:numCache>
                <c:formatCode>0.00</c:formatCode>
                <c:ptCount val="5"/>
                <c:pt idx="0">
                  <c:v>2.8151999999999999</c:v>
                </c:pt>
                <c:pt idx="1">
                  <c:v>2.4011999999999998</c:v>
                </c:pt>
                <c:pt idx="2">
                  <c:v>1.9871999999999999</c:v>
                </c:pt>
                <c:pt idx="3">
                  <c:v>1.5731999999999997</c:v>
                </c:pt>
                <c:pt idx="4">
                  <c:v>0.99359999999999993</c:v>
                </c:pt>
              </c:numCache>
            </c:numRef>
          </c:val>
          <c:smooth val="1"/>
          <c:extLst>
            <c:ext xmlns:c16="http://schemas.microsoft.com/office/drawing/2014/chart" uri="{C3380CC4-5D6E-409C-BE32-E72D297353CC}">
              <c16:uniqueId val="{00000000-B4C5-4D80-9E7F-38C188D3173A}"/>
            </c:ext>
          </c:extLst>
        </c:ser>
        <c:ser>
          <c:idx val="1"/>
          <c:order val="1"/>
          <c:tx>
            <c:strRef>
              <c:f>'Proračun snage'!$K$128</c:f>
              <c:strCache>
                <c:ptCount val="1"/>
                <c:pt idx="0">
                  <c:v>Power (kW)</c:v>
                </c:pt>
              </c:strCache>
            </c:strRef>
          </c:tx>
          <c:spPr>
            <a:ln w="38100" cmpd="sng">
              <a:solidFill>
                <a:srgbClr val="F46524"/>
              </a:solidFill>
            </a:ln>
          </c:spPr>
          <c:marker>
            <c:symbol val="none"/>
          </c:marker>
          <c:cat>
            <c:numRef>
              <c:f>'Proračun snage'!$B$129:$B$133</c:f>
              <c:numCache>
                <c:formatCode>General</c:formatCode>
                <c:ptCount val="5"/>
                <c:pt idx="0">
                  <c:v>5</c:v>
                </c:pt>
                <c:pt idx="1">
                  <c:v>4</c:v>
                </c:pt>
                <c:pt idx="2">
                  <c:v>3</c:v>
                </c:pt>
                <c:pt idx="3">
                  <c:v>2</c:v>
                </c:pt>
                <c:pt idx="4">
                  <c:v>1</c:v>
                </c:pt>
              </c:numCache>
            </c:numRef>
          </c:cat>
          <c:val>
            <c:numRef>
              <c:f>'Proračun snage'!$K$129:$K$133</c:f>
              <c:numCache>
                <c:formatCode>0.00</c:formatCode>
                <c:ptCount val="5"/>
                <c:pt idx="0">
                  <c:v>13.231440000000001</c:v>
                </c:pt>
                <c:pt idx="1">
                  <c:v>11.285639999999999</c:v>
                </c:pt>
                <c:pt idx="2">
                  <c:v>9.3398399999999988</c:v>
                </c:pt>
                <c:pt idx="3">
                  <c:v>7.3940399999999986</c:v>
                </c:pt>
                <c:pt idx="4">
                  <c:v>4.6699199999999994</c:v>
                </c:pt>
              </c:numCache>
            </c:numRef>
          </c:val>
          <c:smooth val="1"/>
          <c:extLst>
            <c:ext xmlns:c16="http://schemas.microsoft.com/office/drawing/2014/chart" uri="{C3380CC4-5D6E-409C-BE32-E72D297353CC}">
              <c16:uniqueId val="{00000001-B4C5-4D80-9E7F-38C188D3173A}"/>
            </c:ext>
          </c:extLst>
        </c:ser>
        <c:dLbls>
          <c:showLegendKey val="0"/>
          <c:showVal val="0"/>
          <c:showCatName val="0"/>
          <c:showSerName val="0"/>
          <c:showPercent val="0"/>
          <c:showBubbleSize val="0"/>
        </c:dLbls>
        <c:smooth val="0"/>
        <c:axId val="1408695156"/>
        <c:axId val="1229449793"/>
      </c:lineChart>
      <c:catAx>
        <c:axId val="1408695156"/>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229449793"/>
        <c:crosses val="autoZero"/>
        <c:auto val="1"/>
        <c:lblAlgn val="ctr"/>
        <c:lblOffset val="100"/>
        <c:noMultiLvlLbl val="1"/>
      </c:catAx>
      <c:valAx>
        <c:axId val="1229449793"/>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1408695156"/>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snage'!$I$134</c:f>
              <c:strCache>
                <c:ptCount val="1"/>
                <c:pt idx="0">
                  <c:v>Potrosnja (kg/sat)</c:v>
                </c:pt>
              </c:strCache>
            </c:strRef>
          </c:tx>
          <c:spPr>
            <a:ln w="38100" cmpd="sng">
              <a:solidFill>
                <a:srgbClr val="00FFFF"/>
              </a:solidFill>
            </a:ln>
          </c:spPr>
          <c:marker>
            <c:symbol val="none"/>
          </c:marker>
          <c:cat>
            <c:numRef>
              <c:f>'Proračun snage'!$B$135:$B$139</c:f>
              <c:numCache>
                <c:formatCode>General</c:formatCode>
                <c:ptCount val="5"/>
                <c:pt idx="0">
                  <c:v>5</c:v>
                </c:pt>
                <c:pt idx="1">
                  <c:v>4</c:v>
                </c:pt>
                <c:pt idx="2">
                  <c:v>3</c:v>
                </c:pt>
                <c:pt idx="3">
                  <c:v>2</c:v>
                </c:pt>
                <c:pt idx="4">
                  <c:v>1</c:v>
                </c:pt>
              </c:numCache>
            </c:numRef>
          </c:cat>
          <c:val>
            <c:numRef>
              <c:f>'Proračun snage'!$I$135:$I$139</c:f>
              <c:numCache>
                <c:formatCode>0.00</c:formatCode>
                <c:ptCount val="5"/>
                <c:pt idx="0">
                  <c:v>2.5657894736842106</c:v>
                </c:pt>
                <c:pt idx="1">
                  <c:v>1.95</c:v>
                </c:pt>
                <c:pt idx="2">
                  <c:v>1.6714285714285713</c:v>
                </c:pt>
                <c:pt idx="3">
                  <c:v>1.36046511627907</c:v>
                </c:pt>
                <c:pt idx="4">
                  <c:v>0.9285714285714286</c:v>
                </c:pt>
              </c:numCache>
            </c:numRef>
          </c:val>
          <c:smooth val="1"/>
          <c:extLst>
            <c:ext xmlns:c16="http://schemas.microsoft.com/office/drawing/2014/chart" uri="{C3380CC4-5D6E-409C-BE32-E72D297353CC}">
              <c16:uniqueId val="{00000000-5925-424B-A7D4-86CC34B36C76}"/>
            </c:ext>
          </c:extLst>
        </c:ser>
        <c:ser>
          <c:idx val="1"/>
          <c:order val="1"/>
          <c:tx>
            <c:strRef>
              <c:f>'Proračun snage'!$K$134</c:f>
              <c:strCache>
                <c:ptCount val="1"/>
                <c:pt idx="0">
                  <c:v>Power (kW)</c:v>
                </c:pt>
              </c:strCache>
            </c:strRef>
          </c:tx>
          <c:spPr>
            <a:ln w="38100" cmpd="sng">
              <a:solidFill>
                <a:srgbClr val="F46524"/>
              </a:solidFill>
            </a:ln>
          </c:spPr>
          <c:marker>
            <c:symbol val="none"/>
          </c:marker>
          <c:cat>
            <c:numRef>
              <c:f>'Proračun snage'!$B$135:$B$139</c:f>
              <c:numCache>
                <c:formatCode>General</c:formatCode>
                <c:ptCount val="5"/>
                <c:pt idx="0">
                  <c:v>5</c:v>
                </c:pt>
                <c:pt idx="1">
                  <c:v>4</c:v>
                </c:pt>
                <c:pt idx="2">
                  <c:v>3</c:v>
                </c:pt>
                <c:pt idx="3">
                  <c:v>2</c:v>
                </c:pt>
                <c:pt idx="4">
                  <c:v>1</c:v>
                </c:pt>
              </c:numCache>
            </c:numRef>
          </c:cat>
          <c:val>
            <c:numRef>
              <c:f>'Proračun snage'!$K$135:$K$139</c:f>
              <c:numCache>
                <c:formatCode>0.00</c:formatCode>
                <c:ptCount val="5"/>
                <c:pt idx="0">
                  <c:v>12.059210526315791</c:v>
                </c:pt>
                <c:pt idx="1">
                  <c:v>9.1650000000000009</c:v>
                </c:pt>
                <c:pt idx="2">
                  <c:v>7.855714285714285</c:v>
                </c:pt>
                <c:pt idx="3">
                  <c:v>6.3941860465116287</c:v>
                </c:pt>
                <c:pt idx="4">
                  <c:v>4.3642857142857148</c:v>
                </c:pt>
              </c:numCache>
            </c:numRef>
          </c:val>
          <c:smooth val="1"/>
          <c:extLst>
            <c:ext xmlns:c16="http://schemas.microsoft.com/office/drawing/2014/chart" uri="{C3380CC4-5D6E-409C-BE32-E72D297353CC}">
              <c16:uniqueId val="{00000001-5925-424B-A7D4-86CC34B36C76}"/>
            </c:ext>
          </c:extLst>
        </c:ser>
        <c:dLbls>
          <c:showLegendKey val="0"/>
          <c:showVal val="0"/>
          <c:showCatName val="0"/>
          <c:showSerName val="0"/>
          <c:showPercent val="0"/>
          <c:showBubbleSize val="0"/>
        </c:dLbls>
        <c:smooth val="0"/>
        <c:axId val="798619078"/>
        <c:axId val="1163326979"/>
      </c:lineChart>
      <c:catAx>
        <c:axId val="798619078"/>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163326979"/>
        <c:crosses val="autoZero"/>
        <c:auto val="1"/>
        <c:lblAlgn val="ctr"/>
        <c:lblOffset val="100"/>
        <c:noMultiLvlLbl val="1"/>
      </c:catAx>
      <c:valAx>
        <c:axId val="1163326979"/>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798619078"/>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snage'!$I$140</c:f>
              <c:strCache>
                <c:ptCount val="1"/>
                <c:pt idx="0">
                  <c:v>Potrosnja (kg/sat)</c:v>
                </c:pt>
              </c:strCache>
            </c:strRef>
          </c:tx>
          <c:spPr>
            <a:ln w="38100" cmpd="sng">
              <a:solidFill>
                <a:srgbClr val="00FFFF"/>
              </a:solidFill>
            </a:ln>
          </c:spPr>
          <c:marker>
            <c:symbol val="none"/>
          </c:marker>
          <c:cat>
            <c:numRef>
              <c:f>'Proračun snage'!$B$141:$B$145</c:f>
              <c:numCache>
                <c:formatCode>General</c:formatCode>
                <c:ptCount val="5"/>
                <c:pt idx="0">
                  <c:v>5</c:v>
                </c:pt>
                <c:pt idx="1">
                  <c:v>4</c:v>
                </c:pt>
                <c:pt idx="2">
                  <c:v>3</c:v>
                </c:pt>
                <c:pt idx="3">
                  <c:v>2</c:v>
                </c:pt>
                <c:pt idx="4">
                  <c:v>1</c:v>
                </c:pt>
              </c:numCache>
            </c:numRef>
          </c:cat>
          <c:val>
            <c:numRef>
              <c:f>'Proračun snage'!$I$141:$I$145</c:f>
              <c:numCache>
                <c:formatCode>0.00</c:formatCode>
                <c:ptCount val="5"/>
                <c:pt idx="0">
                  <c:v>2.52</c:v>
                </c:pt>
                <c:pt idx="1">
                  <c:v>2.1</c:v>
                </c:pt>
                <c:pt idx="2">
                  <c:v>1.68</c:v>
                </c:pt>
                <c:pt idx="3">
                  <c:v>1.26</c:v>
                </c:pt>
                <c:pt idx="4">
                  <c:v>0.84</c:v>
                </c:pt>
              </c:numCache>
            </c:numRef>
          </c:val>
          <c:smooth val="1"/>
          <c:extLst>
            <c:ext xmlns:c16="http://schemas.microsoft.com/office/drawing/2014/chart" uri="{C3380CC4-5D6E-409C-BE32-E72D297353CC}">
              <c16:uniqueId val="{00000000-3203-4DED-AEC6-C0A126EA2E76}"/>
            </c:ext>
          </c:extLst>
        </c:ser>
        <c:ser>
          <c:idx val="1"/>
          <c:order val="1"/>
          <c:tx>
            <c:strRef>
              <c:f>'Proračun snage'!$K$140</c:f>
              <c:strCache>
                <c:ptCount val="1"/>
                <c:pt idx="0">
                  <c:v>Power (kW)</c:v>
                </c:pt>
              </c:strCache>
            </c:strRef>
          </c:tx>
          <c:spPr>
            <a:ln w="38100" cmpd="sng">
              <a:solidFill>
                <a:srgbClr val="F46524"/>
              </a:solidFill>
            </a:ln>
          </c:spPr>
          <c:marker>
            <c:symbol val="none"/>
          </c:marker>
          <c:cat>
            <c:numRef>
              <c:f>'Proračun snage'!$B$141:$B$145</c:f>
              <c:numCache>
                <c:formatCode>General</c:formatCode>
                <c:ptCount val="5"/>
                <c:pt idx="0">
                  <c:v>5</c:v>
                </c:pt>
                <c:pt idx="1">
                  <c:v>4</c:v>
                </c:pt>
                <c:pt idx="2">
                  <c:v>3</c:v>
                </c:pt>
                <c:pt idx="3">
                  <c:v>2</c:v>
                </c:pt>
                <c:pt idx="4">
                  <c:v>1</c:v>
                </c:pt>
              </c:numCache>
            </c:numRef>
          </c:cat>
          <c:val>
            <c:numRef>
              <c:f>'Proračun snage'!$K$141:$K$145</c:f>
              <c:numCache>
                <c:formatCode>0.00</c:formatCode>
                <c:ptCount val="5"/>
                <c:pt idx="0">
                  <c:v>11.844000000000001</c:v>
                </c:pt>
                <c:pt idx="1">
                  <c:v>9.870000000000001</c:v>
                </c:pt>
                <c:pt idx="2">
                  <c:v>7.8959999999999999</c:v>
                </c:pt>
                <c:pt idx="3">
                  <c:v>5.9220000000000006</c:v>
                </c:pt>
                <c:pt idx="4">
                  <c:v>3.948</c:v>
                </c:pt>
              </c:numCache>
            </c:numRef>
          </c:val>
          <c:smooth val="1"/>
          <c:extLst>
            <c:ext xmlns:c16="http://schemas.microsoft.com/office/drawing/2014/chart" uri="{C3380CC4-5D6E-409C-BE32-E72D297353CC}">
              <c16:uniqueId val="{00000001-3203-4DED-AEC6-C0A126EA2E76}"/>
            </c:ext>
          </c:extLst>
        </c:ser>
        <c:dLbls>
          <c:showLegendKey val="0"/>
          <c:showVal val="0"/>
          <c:showCatName val="0"/>
          <c:showSerName val="0"/>
          <c:showPercent val="0"/>
          <c:showBubbleSize val="0"/>
        </c:dLbls>
        <c:smooth val="0"/>
        <c:axId val="611255294"/>
        <c:axId val="148021998"/>
      </c:lineChart>
      <c:catAx>
        <c:axId val="611255294"/>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48021998"/>
        <c:crosses val="autoZero"/>
        <c:auto val="1"/>
        <c:lblAlgn val="ctr"/>
        <c:lblOffset val="100"/>
        <c:noMultiLvlLbl val="1"/>
      </c:catAx>
      <c:valAx>
        <c:axId val="148021998"/>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611255294"/>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snage'!$I$146</c:f>
              <c:strCache>
                <c:ptCount val="1"/>
                <c:pt idx="0">
                  <c:v>Potrosnja (kg/sat)</c:v>
                </c:pt>
              </c:strCache>
            </c:strRef>
          </c:tx>
          <c:spPr>
            <a:ln w="38100" cmpd="sng">
              <a:solidFill>
                <a:srgbClr val="00FFFF"/>
              </a:solidFill>
            </a:ln>
          </c:spPr>
          <c:marker>
            <c:symbol val="none"/>
          </c:marker>
          <c:cat>
            <c:numRef>
              <c:f>'Proračun snage'!$B$147:$B$151</c:f>
              <c:numCache>
                <c:formatCode>General</c:formatCode>
                <c:ptCount val="5"/>
                <c:pt idx="0">
                  <c:v>5</c:v>
                </c:pt>
                <c:pt idx="1">
                  <c:v>4</c:v>
                </c:pt>
                <c:pt idx="2">
                  <c:v>3</c:v>
                </c:pt>
                <c:pt idx="3">
                  <c:v>2</c:v>
                </c:pt>
                <c:pt idx="4">
                  <c:v>1</c:v>
                </c:pt>
              </c:numCache>
            </c:numRef>
          </c:cat>
          <c:val>
            <c:numRef>
              <c:f>'Proračun snage'!$I$147:$I$151</c:f>
              <c:numCache>
                <c:formatCode>0.00</c:formatCode>
                <c:ptCount val="5"/>
                <c:pt idx="0">
                  <c:v>3.6</c:v>
                </c:pt>
                <c:pt idx="1">
                  <c:v>3.12</c:v>
                </c:pt>
                <c:pt idx="2">
                  <c:v>2.64</c:v>
                </c:pt>
                <c:pt idx="3">
                  <c:v>2.16</c:v>
                </c:pt>
                <c:pt idx="4">
                  <c:v>1.68</c:v>
                </c:pt>
              </c:numCache>
            </c:numRef>
          </c:val>
          <c:smooth val="1"/>
          <c:extLst>
            <c:ext xmlns:c16="http://schemas.microsoft.com/office/drawing/2014/chart" uri="{C3380CC4-5D6E-409C-BE32-E72D297353CC}">
              <c16:uniqueId val="{00000000-335D-4368-9992-3BCEF8D5CA42}"/>
            </c:ext>
          </c:extLst>
        </c:ser>
        <c:ser>
          <c:idx val="1"/>
          <c:order val="1"/>
          <c:tx>
            <c:strRef>
              <c:f>'Proračun snage'!$K$146</c:f>
              <c:strCache>
                <c:ptCount val="1"/>
                <c:pt idx="0">
                  <c:v>Power (kW)</c:v>
                </c:pt>
              </c:strCache>
            </c:strRef>
          </c:tx>
          <c:spPr>
            <a:ln w="38100" cmpd="sng">
              <a:solidFill>
                <a:srgbClr val="F46524"/>
              </a:solidFill>
            </a:ln>
          </c:spPr>
          <c:marker>
            <c:symbol val="none"/>
          </c:marker>
          <c:cat>
            <c:numRef>
              <c:f>'Proračun snage'!$B$147:$B$151</c:f>
              <c:numCache>
                <c:formatCode>General</c:formatCode>
                <c:ptCount val="5"/>
                <c:pt idx="0">
                  <c:v>5</c:v>
                </c:pt>
                <c:pt idx="1">
                  <c:v>4</c:v>
                </c:pt>
                <c:pt idx="2">
                  <c:v>3</c:v>
                </c:pt>
                <c:pt idx="3">
                  <c:v>2</c:v>
                </c:pt>
                <c:pt idx="4">
                  <c:v>1</c:v>
                </c:pt>
              </c:numCache>
            </c:numRef>
          </c:cat>
          <c:val>
            <c:numRef>
              <c:f>'Proračun snage'!$K$147:$K$151</c:f>
              <c:numCache>
                <c:formatCode>0.00</c:formatCode>
                <c:ptCount val="5"/>
                <c:pt idx="0">
                  <c:v>16.920000000000002</c:v>
                </c:pt>
                <c:pt idx="1">
                  <c:v>14.664000000000001</c:v>
                </c:pt>
                <c:pt idx="2">
                  <c:v>12.408000000000001</c:v>
                </c:pt>
                <c:pt idx="3">
                  <c:v>10.152000000000001</c:v>
                </c:pt>
                <c:pt idx="4">
                  <c:v>7.8959999999999999</c:v>
                </c:pt>
              </c:numCache>
            </c:numRef>
          </c:val>
          <c:smooth val="1"/>
          <c:extLst>
            <c:ext xmlns:c16="http://schemas.microsoft.com/office/drawing/2014/chart" uri="{C3380CC4-5D6E-409C-BE32-E72D297353CC}">
              <c16:uniqueId val="{00000001-335D-4368-9992-3BCEF8D5CA42}"/>
            </c:ext>
          </c:extLst>
        </c:ser>
        <c:dLbls>
          <c:showLegendKey val="0"/>
          <c:showVal val="0"/>
          <c:showCatName val="0"/>
          <c:showSerName val="0"/>
          <c:showPercent val="0"/>
          <c:showBubbleSize val="0"/>
        </c:dLbls>
        <c:smooth val="0"/>
        <c:axId val="1766367540"/>
        <c:axId val="1419263234"/>
      </c:lineChart>
      <c:catAx>
        <c:axId val="1766367540"/>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419263234"/>
        <c:crosses val="autoZero"/>
        <c:auto val="1"/>
        <c:lblAlgn val="ctr"/>
        <c:lblOffset val="100"/>
        <c:noMultiLvlLbl val="1"/>
      </c:catAx>
      <c:valAx>
        <c:axId val="1419263234"/>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1766367540"/>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snage'!$I$152</c:f>
              <c:strCache>
                <c:ptCount val="1"/>
                <c:pt idx="0">
                  <c:v>Potrosnja (kg/sat)</c:v>
                </c:pt>
              </c:strCache>
            </c:strRef>
          </c:tx>
          <c:spPr>
            <a:ln w="38100" cmpd="sng">
              <a:solidFill>
                <a:srgbClr val="00FFFF"/>
              </a:solidFill>
            </a:ln>
          </c:spPr>
          <c:marker>
            <c:symbol val="none"/>
          </c:marker>
          <c:cat>
            <c:numRef>
              <c:f>'Proračun snage'!$B$153:$B$157</c:f>
              <c:numCache>
                <c:formatCode>General</c:formatCode>
                <c:ptCount val="5"/>
                <c:pt idx="0">
                  <c:v>5</c:v>
                </c:pt>
                <c:pt idx="1">
                  <c:v>4</c:v>
                </c:pt>
                <c:pt idx="2">
                  <c:v>3</c:v>
                </c:pt>
                <c:pt idx="3">
                  <c:v>2</c:v>
                </c:pt>
                <c:pt idx="4">
                  <c:v>1</c:v>
                </c:pt>
              </c:numCache>
            </c:numRef>
          </c:cat>
          <c:val>
            <c:numRef>
              <c:f>'Proračun snage'!$I$153:$I$157</c:f>
              <c:numCache>
                <c:formatCode>0.00</c:formatCode>
                <c:ptCount val="5"/>
                <c:pt idx="0">
                  <c:v>4.8913043478260869</c:v>
                </c:pt>
                <c:pt idx="1">
                  <c:v>4.304347826086957</c:v>
                </c:pt>
                <c:pt idx="2">
                  <c:v>3.5217391304347823</c:v>
                </c:pt>
                <c:pt idx="3">
                  <c:v>2.9347826086956523</c:v>
                </c:pt>
                <c:pt idx="4">
                  <c:v>2.347826086956522</c:v>
                </c:pt>
              </c:numCache>
            </c:numRef>
          </c:val>
          <c:smooth val="1"/>
          <c:extLst>
            <c:ext xmlns:c16="http://schemas.microsoft.com/office/drawing/2014/chart" uri="{C3380CC4-5D6E-409C-BE32-E72D297353CC}">
              <c16:uniqueId val="{00000000-3863-4A4D-BDDC-E7512B14DF7C}"/>
            </c:ext>
          </c:extLst>
        </c:ser>
        <c:ser>
          <c:idx val="1"/>
          <c:order val="1"/>
          <c:tx>
            <c:strRef>
              <c:f>'Proračun snage'!$K$152</c:f>
              <c:strCache>
                <c:ptCount val="1"/>
                <c:pt idx="0">
                  <c:v>Power (kW)</c:v>
                </c:pt>
              </c:strCache>
            </c:strRef>
          </c:tx>
          <c:spPr>
            <a:ln w="38100" cmpd="sng">
              <a:solidFill>
                <a:srgbClr val="F46524"/>
              </a:solidFill>
            </a:ln>
          </c:spPr>
          <c:marker>
            <c:symbol val="none"/>
          </c:marker>
          <c:cat>
            <c:numRef>
              <c:f>'Proračun snage'!$B$153:$B$157</c:f>
              <c:numCache>
                <c:formatCode>General</c:formatCode>
                <c:ptCount val="5"/>
                <c:pt idx="0">
                  <c:v>5</c:v>
                </c:pt>
                <c:pt idx="1">
                  <c:v>4</c:v>
                </c:pt>
                <c:pt idx="2">
                  <c:v>3</c:v>
                </c:pt>
                <c:pt idx="3">
                  <c:v>2</c:v>
                </c:pt>
                <c:pt idx="4">
                  <c:v>1</c:v>
                </c:pt>
              </c:numCache>
            </c:numRef>
          </c:cat>
          <c:val>
            <c:numRef>
              <c:f>'Proračun snage'!$K$153:$K$157</c:f>
              <c:numCache>
                <c:formatCode>0.00</c:formatCode>
                <c:ptCount val="5"/>
                <c:pt idx="0">
                  <c:v>22.989130434782609</c:v>
                </c:pt>
                <c:pt idx="1">
                  <c:v>20.2304347826087</c:v>
                </c:pt>
                <c:pt idx="2">
                  <c:v>16.552173913043479</c:v>
                </c:pt>
                <c:pt idx="3">
                  <c:v>13.793478260869566</c:v>
                </c:pt>
                <c:pt idx="4">
                  <c:v>11.034782608695654</c:v>
                </c:pt>
              </c:numCache>
            </c:numRef>
          </c:val>
          <c:smooth val="1"/>
          <c:extLst>
            <c:ext xmlns:c16="http://schemas.microsoft.com/office/drawing/2014/chart" uri="{C3380CC4-5D6E-409C-BE32-E72D297353CC}">
              <c16:uniqueId val="{00000001-3863-4A4D-BDDC-E7512B14DF7C}"/>
            </c:ext>
          </c:extLst>
        </c:ser>
        <c:dLbls>
          <c:showLegendKey val="0"/>
          <c:showVal val="0"/>
          <c:showCatName val="0"/>
          <c:showSerName val="0"/>
          <c:showPercent val="0"/>
          <c:showBubbleSize val="0"/>
        </c:dLbls>
        <c:smooth val="0"/>
        <c:axId val="848633630"/>
        <c:axId val="515057247"/>
      </c:lineChart>
      <c:catAx>
        <c:axId val="848633630"/>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515057247"/>
        <c:crosses val="autoZero"/>
        <c:auto val="1"/>
        <c:lblAlgn val="ctr"/>
        <c:lblOffset val="100"/>
        <c:noMultiLvlLbl val="1"/>
      </c:catAx>
      <c:valAx>
        <c:axId val="515057247"/>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848633630"/>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snage'!$I$164</c:f>
              <c:strCache>
                <c:ptCount val="1"/>
                <c:pt idx="0">
                  <c:v>Potrosnja (kg/sat)</c:v>
                </c:pt>
              </c:strCache>
            </c:strRef>
          </c:tx>
          <c:spPr>
            <a:ln w="38100" cmpd="sng">
              <a:solidFill>
                <a:srgbClr val="00FFFF"/>
              </a:solidFill>
            </a:ln>
          </c:spPr>
          <c:marker>
            <c:symbol val="none"/>
          </c:marker>
          <c:cat>
            <c:numRef>
              <c:f>'Proračun snage'!$B$165:$B$169</c:f>
              <c:numCache>
                <c:formatCode>General</c:formatCode>
                <c:ptCount val="5"/>
                <c:pt idx="0">
                  <c:v>5</c:v>
                </c:pt>
                <c:pt idx="1">
                  <c:v>4</c:v>
                </c:pt>
                <c:pt idx="2">
                  <c:v>3</c:v>
                </c:pt>
                <c:pt idx="3">
                  <c:v>2</c:v>
                </c:pt>
                <c:pt idx="4">
                  <c:v>1</c:v>
                </c:pt>
              </c:numCache>
            </c:numRef>
          </c:cat>
          <c:val>
            <c:numRef>
              <c:f>'Proračun snage'!$I$165:$I$169</c:f>
              <c:numCache>
                <c:formatCode>0.00</c:formatCode>
                <c:ptCount val="5"/>
                <c:pt idx="0">
                  <c:v>2.1461538461538461</c:v>
                </c:pt>
                <c:pt idx="1">
                  <c:v>1.7884615384615385</c:v>
                </c:pt>
                <c:pt idx="2">
                  <c:v>1.488</c:v>
                </c:pt>
                <c:pt idx="3">
                  <c:v>1.24</c:v>
                </c:pt>
                <c:pt idx="4">
                  <c:v>1.0941176470588236</c:v>
                </c:pt>
              </c:numCache>
            </c:numRef>
          </c:val>
          <c:smooth val="1"/>
          <c:extLst>
            <c:ext xmlns:c16="http://schemas.microsoft.com/office/drawing/2014/chart" uri="{C3380CC4-5D6E-409C-BE32-E72D297353CC}">
              <c16:uniqueId val="{00000000-BDB6-4508-B0BB-C6F2E5A58308}"/>
            </c:ext>
          </c:extLst>
        </c:ser>
        <c:ser>
          <c:idx val="1"/>
          <c:order val="1"/>
          <c:tx>
            <c:strRef>
              <c:f>'Proračun snage'!$K$164</c:f>
              <c:strCache>
                <c:ptCount val="1"/>
                <c:pt idx="0">
                  <c:v>Power (kW)</c:v>
                </c:pt>
              </c:strCache>
            </c:strRef>
          </c:tx>
          <c:spPr>
            <a:ln w="38100" cmpd="sng">
              <a:solidFill>
                <a:srgbClr val="F46524"/>
              </a:solidFill>
            </a:ln>
          </c:spPr>
          <c:marker>
            <c:symbol val="none"/>
          </c:marker>
          <c:cat>
            <c:numRef>
              <c:f>'Proračun snage'!$B$165:$B$169</c:f>
              <c:numCache>
                <c:formatCode>General</c:formatCode>
                <c:ptCount val="5"/>
                <c:pt idx="0">
                  <c:v>5</c:v>
                </c:pt>
                <c:pt idx="1">
                  <c:v>4</c:v>
                </c:pt>
                <c:pt idx="2">
                  <c:v>3</c:v>
                </c:pt>
                <c:pt idx="3">
                  <c:v>2</c:v>
                </c:pt>
                <c:pt idx="4">
                  <c:v>1</c:v>
                </c:pt>
              </c:numCache>
            </c:numRef>
          </c:cat>
          <c:val>
            <c:numRef>
              <c:f>'Proračun snage'!$K$165:$K$169</c:f>
              <c:numCache>
                <c:formatCode>0.00</c:formatCode>
                <c:ptCount val="5"/>
                <c:pt idx="0">
                  <c:v>10.086923076923076</c:v>
                </c:pt>
                <c:pt idx="1">
                  <c:v>8.4057692307692307</c:v>
                </c:pt>
                <c:pt idx="2">
                  <c:v>6.9935999999999998</c:v>
                </c:pt>
                <c:pt idx="3">
                  <c:v>5.8280000000000003</c:v>
                </c:pt>
                <c:pt idx="4">
                  <c:v>5.1423529411764717</c:v>
                </c:pt>
              </c:numCache>
            </c:numRef>
          </c:val>
          <c:smooth val="1"/>
          <c:extLst>
            <c:ext xmlns:c16="http://schemas.microsoft.com/office/drawing/2014/chart" uri="{C3380CC4-5D6E-409C-BE32-E72D297353CC}">
              <c16:uniqueId val="{00000001-BDB6-4508-B0BB-C6F2E5A58308}"/>
            </c:ext>
          </c:extLst>
        </c:ser>
        <c:dLbls>
          <c:showLegendKey val="0"/>
          <c:showVal val="0"/>
          <c:showCatName val="0"/>
          <c:showSerName val="0"/>
          <c:showPercent val="0"/>
          <c:showBubbleSize val="0"/>
        </c:dLbls>
        <c:smooth val="0"/>
        <c:axId val="726975827"/>
        <c:axId val="1317490572"/>
      </c:lineChart>
      <c:catAx>
        <c:axId val="726975827"/>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317490572"/>
        <c:crosses val="autoZero"/>
        <c:auto val="1"/>
        <c:lblAlgn val="ctr"/>
        <c:lblOffset val="100"/>
        <c:noMultiLvlLbl val="1"/>
      </c:catAx>
      <c:valAx>
        <c:axId val="1317490572"/>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726975827"/>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snage'!$I$170</c:f>
              <c:strCache>
                <c:ptCount val="1"/>
                <c:pt idx="0">
                  <c:v>Potrosnja (kg/sat)</c:v>
                </c:pt>
              </c:strCache>
            </c:strRef>
          </c:tx>
          <c:spPr>
            <a:ln w="38100" cmpd="sng">
              <a:solidFill>
                <a:srgbClr val="00FFFF"/>
              </a:solidFill>
            </a:ln>
          </c:spPr>
          <c:marker>
            <c:symbol val="none"/>
          </c:marker>
          <c:cat>
            <c:numRef>
              <c:f>'Proračun snage'!$B$171:$B$175</c:f>
              <c:numCache>
                <c:formatCode>General</c:formatCode>
                <c:ptCount val="5"/>
                <c:pt idx="0">
                  <c:v>5</c:v>
                </c:pt>
                <c:pt idx="1">
                  <c:v>4</c:v>
                </c:pt>
                <c:pt idx="2">
                  <c:v>3</c:v>
                </c:pt>
                <c:pt idx="3">
                  <c:v>2</c:v>
                </c:pt>
                <c:pt idx="4">
                  <c:v>1</c:v>
                </c:pt>
              </c:numCache>
            </c:numRef>
          </c:cat>
          <c:val>
            <c:numRef>
              <c:f>'Proračun snage'!$I$171:$I$175</c:f>
              <c:numCache>
                <c:formatCode>0.00</c:formatCode>
                <c:ptCount val="5"/>
                <c:pt idx="0">
                  <c:v>6.6024000000000003</c:v>
                </c:pt>
                <c:pt idx="1">
                  <c:v>5.5103999999999997</c:v>
                </c:pt>
                <c:pt idx="2">
                  <c:v>4.4016000000000002</c:v>
                </c:pt>
                <c:pt idx="3">
                  <c:v>2.6880000000000006</c:v>
                </c:pt>
                <c:pt idx="4">
                  <c:v>4.55</c:v>
                </c:pt>
              </c:numCache>
            </c:numRef>
          </c:val>
          <c:smooth val="1"/>
          <c:extLst>
            <c:ext xmlns:c16="http://schemas.microsoft.com/office/drawing/2014/chart" uri="{C3380CC4-5D6E-409C-BE32-E72D297353CC}">
              <c16:uniqueId val="{00000000-C5AD-4238-A930-50DFE962905A}"/>
            </c:ext>
          </c:extLst>
        </c:ser>
        <c:ser>
          <c:idx val="1"/>
          <c:order val="1"/>
          <c:tx>
            <c:strRef>
              <c:f>'Proračun snage'!$K$170</c:f>
              <c:strCache>
                <c:ptCount val="1"/>
                <c:pt idx="0">
                  <c:v>Power (kW)</c:v>
                </c:pt>
              </c:strCache>
            </c:strRef>
          </c:tx>
          <c:spPr>
            <a:ln w="38100" cmpd="sng">
              <a:solidFill>
                <a:srgbClr val="F46524"/>
              </a:solidFill>
            </a:ln>
          </c:spPr>
          <c:marker>
            <c:symbol val="none"/>
          </c:marker>
          <c:cat>
            <c:numRef>
              <c:f>'Proračun snage'!$B$171:$B$175</c:f>
              <c:numCache>
                <c:formatCode>General</c:formatCode>
                <c:ptCount val="5"/>
                <c:pt idx="0">
                  <c:v>5</c:v>
                </c:pt>
                <c:pt idx="1">
                  <c:v>4</c:v>
                </c:pt>
                <c:pt idx="2">
                  <c:v>3</c:v>
                </c:pt>
                <c:pt idx="3">
                  <c:v>2</c:v>
                </c:pt>
                <c:pt idx="4">
                  <c:v>1</c:v>
                </c:pt>
              </c:numCache>
            </c:numRef>
          </c:cat>
          <c:val>
            <c:numRef>
              <c:f>'Proračun snage'!$K$171:$K$175</c:f>
              <c:numCache>
                <c:formatCode>0.00</c:formatCode>
                <c:ptCount val="5"/>
                <c:pt idx="0">
                  <c:v>31.031280000000002</c:v>
                </c:pt>
                <c:pt idx="1">
                  <c:v>25.898879999999998</c:v>
                </c:pt>
                <c:pt idx="2">
                  <c:v>20.687520000000003</c:v>
                </c:pt>
                <c:pt idx="3">
                  <c:v>12.633600000000003</c:v>
                </c:pt>
                <c:pt idx="4">
                  <c:v>21.385000000000002</c:v>
                </c:pt>
              </c:numCache>
            </c:numRef>
          </c:val>
          <c:smooth val="1"/>
          <c:extLst>
            <c:ext xmlns:c16="http://schemas.microsoft.com/office/drawing/2014/chart" uri="{C3380CC4-5D6E-409C-BE32-E72D297353CC}">
              <c16:uniqueId val="{00000001-C5AD-4238-A930-50DFE962905A}"/>
            </c:ext>
          </c:extLst>
        </c:ser>
        <c:dLbls>
          <c:showLegendKey val="0"/>
          <c:showVal val="0"/>
          <c:showCatName val="0"/>
          <c:showSerName val="0"/>
          <c:showPercent val="0"/>
          <c:showBubbleSize val="0"/>
        </c:dLbls>
        <c:smooth val="0"/>
        <c:axId val="11198999"/>
        <c:axId val="488267386"/>
      </c:lineChart>
      <c:catAx>
        <c:axId val="11198999"/>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488267386"/>
        <c:crosses val="autoZero"/>
        <c:auto val="1"/>
        <c:lblAlgn val="ctr"/>
        <c:lblOffset val="100"/>
        <c:noMultiLvlLbl val="1"/>
      </c:catAx>
      <c:valAx>
        <c:axId val="488267386"/>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11198999"/>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snage'!$I$176</c:f>
              <c:strCache>
                <c:ptCount val="1"/>
                <c:pt idx="0">
                  <c:v>Potrosnja (kg/sat)</c:v>
                </c:pt>
              </c:strCache>
            </c:strRef>
          </c:tx>
          <c:spPr>
            <a:ln w="38100" cmpd="sng">
              <a:solidFill>
                <a:srgbClr val="00FFFF"/>
              </a:solidFill>
            </a:ln>
          </c:spPr>
          <c:marker>
            <c:symbol val="none"/>
          </c:marker>
          <c:cat>
            <c:numRef>
              <c:f>'Proračun snage'!$B$177:$B$181</c:f>
              <c:numCache>
                <c:formatCode>General</c:formatCode>
                <c:ptCount val="5"/>
                <c:pt idx="0">
                  <c:v>5</c:v>
                </c:pt>
                <c:pt idx="1">
                  <c:v>4</c:v>
                </c:pt>
                <c:pt idx="2">
                  <c:v>3</c:v>
                </c:pt>
                <c:pt idx="3">
                  <c:v>2</c:v>
                </c:pt>
                <c:pt idx="4">
                  <c:v>1</c:v>
                </c:pt>
              </c:numCache>
            </c:numRef>
          </c:cat>
          <c:val>
            <c:numRef>
              <c:f>'Proračun snage'!$I$177:$I$181</c:f>
              <c:numCache>
                <c:formatCode>0.00</c:formatCode>
                <c:ptCount val="5"/>
                <c:pt idx="0">
                  <c:v>2.4045283018867925</c:v>
                </c:pt>
                <c:pt idx="1">
                  <c:v>2.0423076923076922</c:v>
                </c:pt>
                <c:pt idx="2">
                  <c:v>1.8061224489795917</c:v>
                </c:pt>
                <c:pt idx="3">
                  <c:v>1.5733333333333335</c:v>
                </c:pt>
                <c:pt idx="4">
                  <c:v>1.2281632653061225</c:v>
                </c:pt>
              </c:numCache>
            </c:numRef>
          </c:val>
          <c:smooth val="1"/>
          <c:extLst>
            <c:ext xmlns:c16="http://schemas.microsoft.com/office/drawing/2014/chart" uri="{C3380CC4-5D6E-409C-BE32-E72D297353CC}">
              <c16:uniqueId val="{00000000-7AF3-44BC-A806-58EF5AF3E406}"/>
            </c:ext>
          </c:extLst>
        </c:ser>
        <c:ser>
          <c:idx val="1"/>
          <c:order val="1"/>
          <c:tx>
            <c:strRef>
              <c:f>'Proračun snage'!$K$176</c:f>
              <c:strCache>
                <c:ptCount val="1"/>
                <c:pt idx="0">
                  <c:v>Power (kW)</c:v>
                </c:pt>
              </c:strCache>
            </c:strRef>
          </c:tx>
          <c:spPr>
            <a:ln w="38100" cmpd="sng">
              <a:solidFill>
                <a:srgbClr val="F46524"/>
              </a:solidFill>
            </a:ln>
          </c:spPr>
          <c:marker>
            <c:symbol val="none"/>
          </c:marker>
          <c:cat>
            <c:numRef>
              <c:f>'Proračun snage'!$B$177:$B$181</c:f>
              <c:numCache>
                <c:formatCode>General</c:formatCode>
                <c:ptCount val="5"/>
                <c:pt idx="0">
                  <c:v>5</c:v>
                </c:pt>
                <c:pt idx="1">
                  <c:v>4</c:v>
                </c:pt>
                <c:pt idx="2">
                  <c:v>3</c:v>
                </c:pt>
                <c:pt idx="3">
                  <c:v>2</c:v>
                </c:pt>
                <c:pt idx="4">
                  <c:v>1</c:v>
                </c:pt>
              </c:numCache>
            </c:numRef>
          </c:cat>
          <c:val>
            <c:numRef>
              <c:f>'Proračun snage'!$K$177:$K$181</c:f>
              <c:numCache>
                <c:formatCode>0.00</c:formatCode>
                <c:ptCount val="5"/>
                <c:pt idx="0">
                  <c:v>11.301283018867926</c:v>
                </c:pt>
                <c:pt idx="1">
                  <c:v>9.5988461538461536</c:v>
                </c:pt>
                <c:pt idx="2">
                  <c:v>8.4887755102040821</c:v>
                </c:pt>
                <c:pt idx="3">
                  <c:v>7.3946666666666676</c:v>
                </c:pt>
                <c:pt idx="4">
                  <c:v>5.7723673469387764</c:v>
                </c:pt>
              </c:numCache>
            </c:numRef>
          </c:val>
          <c:smooth val="1"/>
          <c:extLst>
            <c:ext xmlns:c16="http://schemas.microsoft.com/office/drawing/2014/chart" uri="{C3380CC4-5D6E-409C-BE32-E72D297353CC}">
              <c16:uniqueId val="{00000001-7AF3-44BC-A806-58EF5AF3E406}"/>
            </c:ext>
          </c:extLst>
        </c:ser>
        <c:dLbls>
          <c:showLegendKey val="0"/>
          <c:showVal val="0"/>
          <c:showCatName val="0"/>
          <c:showSerName val="0"/>
          <c:showPercent val="0"/>
          <c:showBubbleSize val="0"/>
        </c:dLbls>
        <c:smooth val="0"/>
        <c:axId val="1811647333"/>
        <c:axId val="930317346"/>
      </c:lineChart>
      <c:catAx>
        <c:axId val="1811647333"/>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930317346"/>
        <c:crosses val="autoZero"/>
        <c:auto val="1"/>
        <c:lblAlgn val="ctr"/>
        <c:lblOffset val="100"/>
        <c:noMultiLvlLbl val="1"/>
      </c:catAx>
      <c:valAx>
        <c:axId val="930317346"/>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1811647333"/>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snage'!$I$182</c:f>
              <c:strCache>
                <c:ptCount val="1"/>
                <c:pt idx="0">
                  <c:v>Potrosnja (kg/sat)</c:v>
                </c:pt>
              </c:strCache>
            </c:strRef>
          </c:tx>
          <c:spPr>
            <a:ln w="38100" cmpd="sng">
              <a:solidFill>
                <a:srgbClr val="00FFFF"/>
              </a:solidFill>
            </a:ln>
          </c:spPr>
          <c:marker>
            <c:symbol val="none"/>
          </c:marker>
          <c:cat>
            <c:numRef>
              <c:f>'Proračun snage'!$B$183:$B$187</c:f>
              <c:numCache>
                <c:formatCode>General</c:formatCode>
                <c:ptCount val="5"/>
                <c:pt idx="0">
                  <c:v>5</c:v>
                </c:pt>
                <c:pt idx="1">
                  <c:v>4</c:v>
                </c:pt>
                <c:pt idx="2">
                  <c:v>3</c:v>
                </c:pt>
                <c:pt idx="3">
                  <c:v>2</c:v>
                </c:pt>
                <c:pt idx="4">
                  <c:v>1</c:v>
                </c:pt>
              </c:numCache>
            </c:numRef>
          </c:cat>
          <c:val>
            <c:numRef>
              <c:f>'Proračun snage'!$I$183:$I$187</c:f>
              <c:numCache>
                <c:formatCode>0.00</c:formatCode>
                <c:ptCount val="5"/>
                <c:pt idx="0">
                  <c:v>4.2</c:v>
                </c:pt>
                <c:pt idx="1">
                  <c:v>3.6</c:v>
                </c:pt>
                <c:pt idx="2">
                  <c:v>3</c:v>
                </c:pt>
                <c:pt idx="3">
                  <c:v>2.4</c:v>
                </c:pt>
                <c:pt idx="4">
                  <c:v>1.8</c:v>
                </c:pt>
              </c:numCache>
            </c:numRef>
          </c:val>
          <c:smooth val="1"/>
          <c:extLst>
            <c:ext xmlns:c16="http://schemas.microsoft.com/office/drawing/2014/chart" uri="{C3380CC4-5D6E-409C-BE32-E72D297353CC}">
              <c16:uniqueId val="{00000000-141D-4078-8DB1-8A295E911905}"/>
            </c:ext>
          </c:extLst>
        </c:ser>
        <c:ser>
          <c:idx val="1"/>
          <c:order val="1"/>
          <c:tx>
            <c:strRef>
              <c:f>'Proračun snage'!$K$182</c:f>
              <c:strCache>
                <c:ptCount val="1"/>
                <c:pt idx="0">
                  <c:v>Power (kW)</c:v>
                </c:pt>
              </c:strCache>
            </c:strRef>
          </c:tx>
          <c:spPr>
            <a:ln w="38100" cmpd="sng">
              <a:solidFill>
                <a:srgbClr val="F46524"/>
              </a:solidFill>
            </a:ln>
          </c:spPr>
          <c:marker>
            <c:symbol val="none"/>
          </c:marker>
          <c:cat>
            <c:numRef>
              <c:f>'Proračun snage'!$B$183:$B$187</c:f>
              <c:numCache>
                <c:formatCode>General</c:formatCode>
                <c:ptCount val="5"/>
                <c:pt idx="0">
                  <c:v>5</c:v>
                </c:pt>
                <c:pt idx="1">
                  <c:v>4</c:v>
                </c:pt>
                <c:pt idx="2">
                  <c:v>3</c:v>
                </c:pt>
                <c:pt idx="3">
                  <c:v>2</c:v>
                </c:pt>
                <c:pt idx="4">
                  <c:v>1</c:v>
                </c:pt>
              </c:numCache>
            </c:numRef>
          </c:cat>
          <c:val>
            <c:numRef>
              <c:f>'Proračun snage'!$K$183:$K$187</c:f>
              <c:numCache>
                <c:formatCode>0.00</c:formatCode>
                <c:ptCount val="5"/>
                <c:pt idx="0">
                  <c:v>19.740000000000002</c:v>
                </c:pt>
                <c:pt idx="1">
                  <c:v>16.920000000000002</c:v>
                </c:pt>
                <c:pt idx="2">
                  <c:v>14.100000000000001</c:v>
                </c:pt>
                <c:pt idx="3">
                  <c:v>11.28</c:v>
                </c:pt>
                <c:pt idx="4">
                  <c:v>8.4600000000000009</c:v>
                </c:pt>
              </c:numCache>
            </c:numRef>
          </c:val>
          <c:smooth val="1"/>
          <c:extLst>
            <c:ext xmlns:c16="http://schemas.microsoft.com/office/drawing/2014/chart" uri="{C3380CC4-5D6E-409C-BE32-E72D297353CC}">
              <c16:uniqueId val="{00000001-141D-4078-8DB1-8A295E911905}"/>
            </c:ext>
          </c:extLst>
        </c:ser>
        <c:dLbls>
          <c:showLegendKey val="0"/>
          <c:showVal val="0"/>
          <c:showCatName val="0"/>
          <c:showSerName val="0"/>
          <c:showPercent val="0"/>
          <c:showBubbleSize val="0"/>
        </c:dLbls>
        <c:smooth val="0"/>
        <c:axId val="1750278684"/>
        <c:axId val="1736408877"/>
      </c:lineChart>
      <c:catAx>
        <c:axId val="1750278684"/>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736408877"/>
        <c:crosses val="autoZero"/>
        <c:auto val="1"/>
        <c:lblAlgn val="ctr"/>
        <c:lblOffset val="100"/>
        <c:noMultiLvlLbl val="1"/>
      </c:catAx>
      <c:valAx>
        <c:axId val="1736408877"/>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1750278684"/>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snage'!$I$188</c:f>
              <c:strCache>
                <c:ptCount val="1"/>
                <c:pt idx="0">
                  <c:v>Potrosnja (kg/sat)</c:v>
                </c:pt>
              </c:strCache>
            </c:strRef>
          </c:tx>
          <c:spPr>
            <a:ln w="38100" cmpd="sng">
              <a:solidFill>
                <a:srgbClr val="00FFFF"/>
              </a:solidFill>
            </a:ln>
          </c:spPr>
          <c:marker>
            <c:symbol val="none"/>
          </c:marker>
          <c:cat>
            <c:numRef>
              <c:f>'Proračun snage'!$B$189:$B$193</c:f>
              <c:numCache>
                <c:formatCode>General</c:formatCode>
                <c:ptCount val="5"/>
                <c:pt idx="0">
                  <c:v>5</c:v>
                </c:pt>
                <c:pt idx="1">
                  <c:v>4</c:v>
                </c:pt>
                <c:pt idx="2">
                  <c:v>3</c:v>
                </c:pt>
                <c:pt idx="3">
                  <c:v>2</c:v>
                </c:pt>
                <c:pt idx="4">
                  <c:v>1</c:v>
                </c:pt>
              </c:numCache>
            </c:numRef>
          </c:cat>
          <c:val>
            <c:numRef>
              <c:f>'Proračun snage'!$I$189:$I$193</c:f>
              <c:numCache>
                <c:formatCode>0.00</c:formatCode>
                <c:ptCount val="5"/>
                <c:pt idx="0">
                  <c:v>3.36</c:v>
                </c:pt>
                <c:pt idx="1">
                  <c:v>3.0857142857142859</c:v>
                </c:pt>
                <c:pt idx="2">
                  <c:v>2.4</c:v>
                </c:pt>
                <c:pt idx="3">
                  <c:v>1.9636363636363634</c:v>
                </c:pt>
                <c:pt idx="4">
                  <c:v>1.44</c:v>
                </c:pt>
              </c:numCache>
            </c:numRef>
          </c:val>
          <c:smooth val="1"/>
          <c:extLst>
            <c:ext xmlns:c16="http://schemas.microsoft.com/office/drawing/2014/chart" uri="{C3380CC4-5D6E-409C-BE32-E72D297353CC}">
              <c16:uniqueId val="{00000000-A0BA-40C3-AB10-358108CCCA1A}"/>
            </c:ext>
          </c:extLst>
        </c:ser>
        <c:ser>
          <c:idx val="1"/>
          <c:order val="1"/>
          <c:tx>
            <c:strRef>
              <c:f>'Proračun snage'!$K$188</c:f>
              <c:strCache>
                <c:ptCount val="1"/>
                <c:pt idx="0">
                  <c:v>Power (kW)</c:v>
                </c:pt>
              </c:strCache>
            </c:strRef>
          </c:tx>
          <c:spPr>
            <a:ln w="38100" cmpd="sng">
              <a:solidFill>
                <a:srgbClr val="F46524"/>
              </a:solidFill>
            </a:ln>
          </c:spPr>
          <c:marker>
            <c:symbol val="none"/>
          </c:marker>
          <c:cat>
            <c:numRef>
              <c:f>'Proračun snage'!$B$189:$B$193</c:f>
              <c:numCache>
                <c:formatCode>General</c:formatCode>
                <c:ptCount val="5"/>
                <c:pt idx="0">
                  <c:v>5</c:v>
                </c:pt>
                <c:pt idx="1">
                  <c:v>4</c:v>
                </c:pt>
                <c:pt idx="2">
                  <c:v>3</c:v>
                </c:pt>
                <c:pt idx="3">
                  <c:v>2</c:v>
                </c:pt>
                <c:pt idx="4">
                  <c:v>1</c:v>
                </c:pt>
              </c:numCache>
            </c:numRef>
          </c:cat>
          <c:val>
            <c:numRef>
              <c:f>'Proračun snage'!$K$189:$K$193</c:f>
              <c:numCache>
                <c:formatCode>0.00</c:formatCode>
                <c:ptCount val="5"/>
                <c:pt idx="0">
                  <c:v>15.792</c:v>
                </c:pt>
                <c:pt idx="1">
                  <c:v>14.502857142857144</c:v>
                </c:pt>
                <c:pt idx="2">
                  <c:v>11.28</c:v>
                </c:pt>
                <c:pt idx="3">
                  <c:v>9.2290909090909086</c:v>
                </c:pt>
                <c:pt idx="4">
                  <c:v>6.7679999999999998</c:v>
                </c:pt>
              </c:numCache>
            </c:numRef>
          </c:val>
          <c:smooth val="1"/>
          <c:extLst>
            <c:ext xmlns:c16="http://schemas.microsoft.com/office/drawing/2014/chart" uri="{C3380CC4-5D6E-409C-BE32-E72D297353CC}">
              <c16:uniqueId val="{00000001-A0BA-40C3-AB10-358108CCCA1A}"/>
            </c:ext>
          </c:extLst>
        </c:ser>
        <c:dLbls>
          <c:showLegendKey val="0"/>
          <c:showVal val="0"/>
          <c:showCatName val="0"/>
          <c:showSerName val="0"/>
          <c:showPercent val="0"/>
          <c:showBubbleSize val="0"/>
        </c:dLbls>
        <c:smooth val="0"/>
        <c:axId val="113619255"/>
        <c:axId val="1478852233"/>
      </c:lineChart>
      <c:catAx>
        <c:axId val="113619255"/>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478852233"/>
        <c:crosses val="autoZero"/>
        <c:auto val="1"/>
        <c:lblAlgn val="ctr"/>
        <c:lblOffset val="100"/>
        <c:noMultiLvlLbl val="1"/>
      </c:catAx>
      <c:valAx>
        <c:axId val="1478852233"/>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113619255"/>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snage'!$I$194</c:f>
              <c:strCache>
                <c:ptCount val="1"/>
                <c:pt idx="0">
                  <c:v>Potrosnja (kg/sat)</c:v>
                </c:pt>
              </c:strCache>
            </c:strRef>
          </c:tx>
          <c:spPr>
            <a:ln w="38100" cmpd="sng">
              <a:solidFill>
                <a:srgbClr val="00FFFF"/>
              </a:solidFill>
            </a:ln>
          </c:spPr>
          <c:marker>
            <c:symbol val="none"/>
          </c:marker>
          <c:cat>
            <c:numRef>
              <c:f>'Proračun snage'!$B$195:$B$199</c:f>
              <c:numCache>
                <c:formatCode>General</c:formatCode>
                <c:ptCount val="5"/>
                <c:pt idx="0">
                  <c:v>5</c:v>
                </c:pt>
                <c:pt idx="1">
                  <c:v>4</c:v>
                </c:pt>
                <c:pt idx="2">
                  <c:v>3</c:v>
                </c:pt>
                <c:pt idx="3">
                  <c:v>2</c:v>
                </c:pt>
                <c:pt idx="4">
                  <c:v>1</c:v>
                </c:pt>
              </c:numCache>
            </c:numRef>
          </c:cat>
          <c:val>
            <c:numRef>
              <c:f>'Proračun snage'!$I$195:$I$199</c:f>
              <c:numCache>
                <c:formatCode>0.00</c:formatCode>
                <c:ptCount val="5"/>
                <c:pt idx="0">
                  <c:v>6.9230769230769225</c:v>
                </c:pt>
                <c:pt idx="1">
                  <c:v>6.25</c:v>
                </c:pt>
                <c:pt idx="2">
                  <c:v>5.4545454545454541</c:v>
                </c:pt>
                <c:pt idx="3">
                  <c:v>4.5</c:v>
                </c:pt>
                <c:pt idx="4">
                  <c:v>1.6666666666666667</c:v>
                </c:pt>
              </c:numCache>
            </c:numRef>
          </c:val>
          <c:smooth val="1"/>
          <c:extLst>
            <c:ext xmlns:c16="http://schemas.microsoft.com/office/drawing/2014/chart" uri="{C3380CC4-5D6E-409C-BE32-E72D297353CC}">
              <c16:uniqueId val="{00000000-03BB-4675-8A6E-EB7268A9AC24}"/>
            </c:ext>
          </c:extLst>
        </c:ser>
        <c:ser>
          <c:idx val="1"/>
          <c:order val="1"/>
          <c:tx>
            <c:strRef>
              <c:f>'Proračun snage'!$K$194</c:f>
              <c:strCache>
                <c:ptCount val="1"/>
                <c:pt idx="0">
                  <c:v>Power (kW)</c:v>
                </c:pt>
              </c:strCache>
            </c:strRef>
          </c:tx>
          <c:spPr>
            <a:ln w="38100" cmpd="sng">
              <a:solidFill>
                <a:srgbClr val="F46524"/>
              </a:solidFill>
            </a:ln>
          </c:spPr>
          <c:marker>
            <c:symbol val="none"/>
          </c:marker>
          <c:cat>
            <c:numRef>
              <c:f>'Proračun snage'!$B$195:$B$199</c:f>
              <c:numCache>
                <c:formatCode>General</c:formatCode>
                <c:ptCount val="5"/>
                <c:pt idx="0">
                  <c:v>5</c:v>
                </c:pt>
                <c:pt idx="1">
                  <c:v>4</c:v>
                </c:pt>
                <c:pt idx="2">
                  <c:v>3</c:v>
                </c:pt>
                <c:pt idx="3">
                  <c:v>2</c:v>
                </c:pt>
                <c:pt idx="4">
                  <c:v>1</c:v>
                </c:pt>
              </c:numCache>
            </c:numRef>
          </c:cat>
          <c:val>
            <c:numRef>
              <c:f>'Proračun snage'!$K$195:$K$199</c:f>
              <c:numCache>
                <c:formatCode>0.00</c:formatCode>
                <c:ptCount val="5"/>
                <c:pt idx="0">
                  <c:v>32.53846153846154</c:v>
                </c:pt>
                <c:pt idx="1">
                  <c:v>29.375</c:v>
                </c:pt>
                <c:pt idx="2">
                  <c:v>25.636363636363637</c:v>
                </c:pt>
                <c:pt idx="3">
                  <c:v>21.150000000000002</c:v>
                </c:pt>
                <c:pt idx="4">
                  <c:v>7.8333333333333339</c:v>
                </c:pt>
              </c:numCache>
            </c:numRef>
          </c:val>
          <c:smooth val="1"/>
          <c:extLst>
            <c:ext xmlns:c16="http://schemas.microsoft.com/office/drawing/2014/chart" uri="{C3380CC4-5D6E-409C-BE32-E72D297353CC}">
              <c16:uniqueId val="{00000001-03BB-4675-8A6E-EB7268A9AC24}"/>
            </c:ext>
          </c:extLst>
        </c:ser>
        <c:dLbls>
          <c:showLegendKey val="0"/>
          <c:showVal val="0"/>
          <c:showCatName val="0"/>
          <c:showSerName val="0"/>
          <c:showPercent val="0"/>
          <c:showBubbleSize val="0"/>
        </c:dLbls>
        <c:smooth val="0"/>
        <c:axId val="1505631908"/>
        <c:axId val="1599110954"/>
      </c:lineChart>
      <c:catAx>
        <c:axId val="1505631908"/>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599110954"/>
        <c:crosses val="autoZero"/>
        <c:auto val="1"/>
        <c:lblAlgn val="ctr"/>
        <c:lblOffset val="100"/>
        <c:noMultiLvlLbl val="1"/>
      </c:catAx>
      <c:valAx>
        <c:axId val="1599110954"/>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1505631908"/>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rPr lang="en-US"/>
              <a:t>ON i OFF odnos u ciklusu po snagama</a:t>
            </a:r>
          </a:p>
        </c:rich>
      </c:tx>
      <c:layout/>
      <c:overlay val="0"/>
    </c:title>
    <c:autoTitleDeleted val="0"/>
    <c:plotArea>
      <c:layout/>
      <c:barChart>
        <c:barDir val="col"/>
        <c:grouping val="stacked"/>
        <c:varyColors val="1"/>
        <c:ser>
          <c:idx val="0"/>
          <c:order val="0"/>
          <c:tx>
            <c:strRef>
              <c:f>'Proračun snage'!$C$20</c:f>
              <c:strCache>
                <c:ptCount val="1"/>
                <c:pt idx="0">
                  <c:v>ON (sec)</c:v>
                </c:pt>
              </c:strCache>
            </c:strRef>
          </c:tx>
          <c:spPr>
            <a:solidFill>
              <a:srgbClr val="3366CC"/>
            </a:solidFill>
          </c:spPr>
          <c:invertIfNegative val="1"/>
          <c:cat>
            <c:numRef>
              <c:f>'Proračun snage'!$B$21:$B$25</c:f>
              <c:numCache>
                <c:formatCode>General</c:formatCode>
                <c:ptCount val="5"/>
                <c:pt idx="0">
                  <c:v>5</c:v>
                </c:pt>
                <c:pt idx="1">
                  <c:v>4</c:v>
                </c:pt>
                <c:pt idx="2">
                  <c:v>3</c:v>
                </c:pt>
                <c:pt idx="3">
                  <c:v>2</c:v>
                </c:pt>
                <c:pt idx="4">
                  <c:v>1</c:v>
                </c:pt>
              </c:numCache>
            </c:numRef>
          </c:cat>
          <c:val>
            <c:numRef>
              <c:f>'Proračun snage'!$C$21:$C$25</c:f>
              <c:numCache>
                <c:formatCode>General</c:formatCode>
                <c:ptCount val="5"/>
                <c:pt idx="0">
                  <c:v>2.6</c:v>
                </c:pt>
                <c:pt idx="1">
                  <c:v>2.2999999999999998</c:v>
                </c:pt>
                <c:pt idx="2">
                  <c:v>2</c:v>
                </c:pt>
                <c:pt idx="3">
                  <c:v>1.7</c:v>
                </c:pt>
                <c:pt idx="4">
                  <c:v>1.4</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B45F-41C5-9004-16E6F86C8C16}"/>
            </c:ext>
          </c:extLst>
        </c:ser>
        <c:ser>
          <c:idx val="1"/>
          <c:order val="1"/>
          <c:tx>
            <c:strRef>
              <c:f>'Proračun snage'!$D$20</c:f>
              <c:strCache>
                <c:ptCount val="1"/>
                <c:pt idx="0">
                  <c:v>OFF (sec)</c:v>
                </c:pt>
              </c:strCache>
            </c:strRef>
          </c:tx>
          <c:spPr>
            <a:solidFill>
              <a:srgbClr val="DC3912"/>
            </a:solidFill>
          </c:spPr>
          <c:invertIfNegative val="1"/>
          <c:cat>
            <c:numRef>
              <c:f>'Proračun snage'!$B$21:$B$25</c:f>
              <c:numCache>
                <c:formatCode>General</c:formatCode>
                <c:ptCount val="5"/>
                <c:pt idx="0">
                  <c:v>5</c:v>
                </c:pt>
                <c:pt idx="1">
                  <c:v>4</c:v>
                </c:pt>
                <c:pt idx="2">
                  <c:v>3</c:v>
                </c:pt>
                <c:pt idx="3">
                  <c:v>2</c:v>
                </c:pt>
                <c:pt idx="4">
                  <c:v>1</c:v>
                </c:pt>
              </c:numCache>
            </c:numRef>
          </c:cat>
          <c:val>
            <c:numRef>
              <c:f>'Proračun snage'!$D$21:$D$25</c:f>
              <c:numCache>
                <c:formatCode>General</c:formatCode>
                <c:ptCount val="5"/>
                <c:pt idx="0">
                  <c:v>4.4000000000000004</c:v>
                </c:pt>
                <c:pt idx="1">
                  <c:v>4.7</c:v>
                </c:pt>
                <c:pt idx="2">
                  <c:v>5</c:v>
                </c:pt>
                <c:pt idx="3">
                  <c:v>5.3</c:v>
                </c:pt>
                <c:pt idx="4">
                  <c:v>5.6</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B45F-41C5-9004-16E6F86C8C16}"/>
            </c:ext>
          </c:extLst>
        </c:ser>
        <c:dLbls>
          <c:showLegendKey val="0"/>
          <c:showVal val="0"/>
          <c:showCatName val="0"/>
          <c:showSerName val="0"/>
          <c:showPercent val="0"/>
          <c:showBubbleSize val="0"/>
        </c:dLbls>
        <c:gapWidth val="150"/>
        <c:overlap val="100"/>
        <c:axId val="1555522073"/>
        <c:axId val="1998935987"/>
      </c:barChart>
      <c:catAx>
        <c:axId val="1555522073"/>
        <c:scaling>
          <c:orientation val="minMax"/>
        </c:scaling>
        <c:delete val="0"/>
        <c:axPos val="b"/>
        <c:title>
          <c:tx>
            <c:rich>
              <a:bodyPr/>
              <a:lstStyle/>
              <a:p>
                <a:pPr lvl="0">
                  <a:defRPr sz="900" b="1" i="1">
                    <a:solidFill>
                      <a:srgbClr val="B7B7B7"/>
                    </a:solidFill>
                  </a:defRPr>
                </a:pPr>
                <a:r>
                  <a:rPr lang="en-US"/>
                  <a:t>Snaga</a:t>
                </a:r>
              </a:p>
            </c:rich>
          </c:tx>
          <c:layout/>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998935987"/>
        <c:crosses val="autoZero"/>
        <c:auto val="1"/>
        <c:lblAlgn val="ctr"/>
        <c:lblOffset val="100"/>
        <c:noMultiLvlLbl val="1"/>
      </c:catAx>
      <c:valAx>
        <c:axId val="1998935987"/>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rPr lang="en-US"/>
                  <a:t>Ciklus</a:t>
                </a:r>
              </a:p>
            </c:rich>
          </c:tx>
          <c:layout/>
          <c:overlay val="0"/>
        </c:title>
        <c:numFmt formatCode="General" sourceLinked="1"/>
        <c:majorTickMark val="cross"/>
        <c:minorTickMark val="cross"/>
        <c:tickLblPos val="nextTo"/>
        <c:spPr>
          <a:ln w="47625">
            <a:noFill/>
          </a:ln>
        </c:spPr>
        <c:txPr>
          <a:bodyPr/>
          <a:lstStyle/>
          <a:p>
            <a:pPr lvl="0">
              <a:defRPr b="0"/>
            </a:pPr>
            <a:endParaRPr lang="en-US"/>
          </a:p>
        </c:txPr>
        <c:crossAx val="1555522073"/>
        <c:crosses val="autoZero"/>
        <c:crossBetween val="between"/>
      </c:valAx>
    </c:plotArea>
    <c:legend>
      <c:legendPos val="tr"/>
      <c:layout/>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rPr lang="en-US"/>
              <a:t>ON i OFF odnos u ciklusu po snagama</a:t>
            </a:r>
          </a:p>
        </c:rich>
      </c:tx>
      <c:layout/>
      <c:overlay val="0"/>
    </c:title>
    <c:autoTitleDeleted val="0"/>
    <c:plotArea>
      <c:layout/>
      <c:barChart>
        <c:barDir val="col"/>
        <c:grouping val="stacked"/>
        <c:varyColors val="1"/>
        <c:ser>
          <c:idx val="0"/>
          <c:order val="0"/>
          <c:tx>
            <c:strRef>
              <c:f>'Proračun snage'!$C$26</c:f>
              <c:strCache>
                <c:ptCount val="1"/>
                <c:pt idx="0">
                  <c:v>ON (sec)</c:v>
                </c:pt>
              </c:strCache>
            </c:strRef>
          </c:tx>
          <c:spPr>
            <a:solidFill>
              <a:srgbClr val="3366CC"/>
            </a:solidFill>
          </c:spPr>
          <c:invertIfNegative val="1"/>
          <c:cat>
            <c:numRef>
              <c:f>'Proračun snage'!$B$27:$B$31</c:f>
              <c:numCache>
                <c:formatCode>General</c:formatCode>
                <c:ptCount val="5"/>
                <c:pt idx="0">
                  <c:v>5</c:v>
                </c:pt>
                <c:pt idx="1">
                  <c:v>4</c:v>
                </c:pt>
                <c:pt idx="2">
                  <c:v>3</c:v>
                </c:pt>
                <c:pt idx="3">
                  <c:v>2</c:v>
                </c:pt>
                <c:pt idx="4">
                  <c:v>1</c:v>
                </c:pt>
              </c:numCache>
            </c:numRef>
          </c:cat>
          <c:val>
            <c:numRef>
              <c:f>'Proračun snage'!$C$27:$C$31</c:f>
              <c:numCache>
                <c:formatCode>General</c:formatCode>
                <c:ptCount val="5"/>
                <c:pt idx="0">
                  <c:v>3</c:v>
                </c:pt>
                <c:pt idx="1">
                  <c:v>2.5</c:v>
                </c:pt>
                <c:pt idx="2">
                  <c:v>2</c:v>
                </c:pt>
                <c:pt idx="3">
                  <c:v>1.5</c:v>
                </c:pt>
                <c:pt idx="4">
                  <c:v>1.2</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0C0A-4892-AAA5-ED64B628D967}"/>
            </c:ext>
          </c:extLst>
        </c:ser>
        <c:ser>
          <c:idx val="1"/>
          <c:order val="1"/>
          <c:tx>
            <c:strRef>
              <c:f>'Proračun snage'!$D$26</c:f>
              <c:strCache>
                <c:ptCount val="1"/>
                <c:pt idx="0">
                  <c:v>OFF (sec)</c:v>
                </c:pt>
              </c:strCache>
            </c:strRef>
          </c:tx>
          <c:spPr>
            <a:solidFill>
              <a:srgbClr val="DC3912"/>
            </a:solidFill>
          </c:spPr>
          <c:invertIfNegative val="1"/>
          <c:cat>
            <c:numRef>
              <c:f>'Proračun snage'!$B$27:$B$31</c:f>
              <c:numCache>
                <c:formatCode>General</c:formatCode>
                <c:ptCount val="5"/>
                <c:pt idx="0">
                  <c:v>5</c:v>
                </c:pt>
                <c:pt idx="1">
                  <c:v>4</c:v>
                </c:pt>
                <c:pt idx="2">
                  <c:v>3</c:v>
                </c:pt>
                <c:pt idx="3">
                  <c:v>2</c:v>
                </c:pt>
                <c:pt idx="4">
                  <c:v>1</c:v>
                </c:pt>
              </c:numCache>
            </c:numRef>
          </c:cat>
          <c:val>
            <c:numRef>
              <c:f>'Proračun snage'!$D$27:$D$31</c:f>
              <c:numCache>
                <c:formatCode>General</c:formatCode>
                <c:ptCount val="5"/>
                <c:pt idx="0">
                  <c:v>7</c:v>
                </c:pt>
                <c:pt idx="1">
                  <c:v>7.5</c:v>
                </c:pt>
                <c:pt idx="2">
                  <c:v>8</c:v>
                </c:pt>
                <c:pt idx="3">
                  <c:v>8.5</c:v>
                </c:pt>
                <c:pt idx="4">
                  <c:v>8</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0C0A-4892-AAA5-ED64B628D967}"/>
            </c:ext>
          </c:extLst>
        </c:ser>
        <c:dLbls>
          <c:showLegendKey val="0"/>
          <c:showVal val="0"/>
          <c:showCatName val="0"/>
          <c:showSerName val="0"/>
          <c:showPercent val="0"/>
          <c:showBubbleSize val="0"/>
        </c:dLbls>
        <c:gapWidth val="150"/>
        <c:overlap val="100"/>
        <c:axId val="924652805"/>
        <c:axId val="515016346"/>
      </c:barChart>
      <c:catAx>
        <c:axId val="924652805"/>
        <c:scaling>
          <c:orientation val="minMax"/>
        </c:scaling>
        <c:delete val="0"/>
        <c:axPos val="b"/>
        <c:title>
          <c:tx>
            <c:rich>
              <a:bodyPr/>
              <a:lstStyle/>
              <a:p>
                <a:pPr lvl="0">
                  <a:defRPr sz="900" b="1" i="1">
                    <a:solidFill>
                      <a:srgbClr val="B7B7B7"/>
                    </a:solidFill>
                  </a:defRPr>
                </a:pPr>
                <a:r>
                  <a:rPr lang="en-US"/>
                  <a:t>Snaga</a:t>
                </a:r>
              </a:p>
            </c:rich>
          </c:tx>
          <c:layout/>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515016346"/>
        <c:crosses val="autoZero"/>
        <c:auto val="1"/>
        <c:lblAlgn val="ctr"/>
        <c:lblOffset val="100"/>
        <c:noMultiLvlLbl val="1"/>
      </c:catAx>
      <c:valAx>
        <c:axId val="515016346"/>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rPr lang="en-US"/>
                  <a:t>Ciklus</a:t>
                </a:r>
              </a:p>
            </c:rich>
          </c:tx>
          <c:layout/>
          <c:overlay val="0"/>
        </c:title>
        <c:numFmt formatCode="General" sourceLinked="1"/>
        <c:majorTickMark val="cross"/>
        <c:minorTickMark val="cross"/>
        <c:tickLblPos val="nextTo"/>
        <c:spPr>
          <a:ln w="47625">
            <a:noFill/>
          </a:ln>
        </c:spPr>
        <c:txPr>
          <a:bodyPr/>
          <a:lstStyle/>
          <a:p>
            <a:pPr lvl="0">
              <a:defRPr b="0"/>
            </a:pPr>
            <a:endParaRPr lang="en-US"/>
          </a:p>
        </c:txPr>
        <c:crossAx val="924652805"/>
        <c:crosses val="autoZero"/>
        <c:crossBetween val="between"/>
      </c:valAx>
    </c:plotArea>
    <c:legend>
      <c:legendPos val="tr"/>
      <c:layout/>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snage'!$C$32</c:f>
              <c:strCache>
                <c:ptCount val="1"/>
                <c:pt idx="0">
                  <c:v>ON (sec)</c:v>
                </c:pt>
              </c:strCache>
            </c:strRef>
          </c:tx>
          <c:spPr>
            <a:solidFill>
              <a:srgbClr val="3366CC"/>
            </a:solidFill>
          </c:spPr>
          <c:invertIfNegative val="1"/>
          <c:cat>
            <c:numRef>
              <c:f>'Proračun snage'!$B$33:$B$37</c:f>
              <c:numCache>
                <c:formatCode>General</c:formatCode>
                <c:ptCount val="5"/>
                <c:pt idx="0">
                  <c:v>5</c:v>
                </c:pt>
                <c:pt idx="1">
                  <c:v>4</c:v>
                </c:pt>
                <c:pt idx="2">
                  <c:v>3</c:v>
                </c:pt>
                <c:pt idx="3">
                  <c:v>2</c:v>
                </c:pt>
                <c:pt idx="4">
                  <c:v>1</c:v>
                </c:pt>
              </c:numCache>
            </c:numRef>
          </c:cat>
          <c:val>
            <c:numRef>
              <c:f>'Proračun snage'!$C$33:$C$37</c:f>
              <c:numCache>
                <c:formatCode>General</c:formatCode>
                <c:ptCount val="5"/>
                <c:pt idx="0">
                  <c:v>2.5</c:v>
                </c:pt>
                <c:pt idx="1">
                  <c:v>2.2000000000000002</c:v>
                </c:pt>
                <c:pt idx="2">
                  <c:v>1.8</c:v>
                </c:pt>
                <c:pt idx="3">
                  <c:v>1.5</c:v>
                </c:pt>
                <c:pt idx="4">
                  <c:v>1.3</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EFF8-4B65-9BE1-C5701C76E515}"/>
            </c:ext>
          </c:extLst>
        </c:ser>
        <c:ser>
          <c:idx val="1"/>
          <c:order val="1"/>
          <c:tx>
            <c:strRef>
              <c:f>'Proračun snage'!$D$32</c:f>
              <c:strCache>
                <c:ptCount val="1"/>
                <c:pt idx="0">
                  <c:v>OFF (sec)</c:v>
                </c:pt>
              </c:strCache>
            </c:strRef>
          </c:tx>
          <c:spPr>
            <a:solidFill>
              <a:srgbClr val="DC3912"/>
            </a:solidFill>
          </c:spPr>
          <c:invertIfNegative val="1"/>
          <c:cat>
            <c:numRef>
              <c:f>'Proračun snage'!$B$33:$B$37</c:f>
              <c:numCache>
                <c:formatCode>General</c:formatCode>
                <c:ptCount val="5"/>
                <c:pt idx="0">
                  <c:v>5</c:v>
                </c:pt>
                <c:pt idx="1">
                  <c:v>4</c:v>
                </c:pt>
                <c:pt idx="2">
                  <c:v>3</c:v>
                </c:pt>
                <c:pt idx="3">
                  <c:v>2</c:v>
                </c:pt>
                <c:pt idx="4">
                  <c:v>1</c:v>
                </c:pt>
              </c:numCache>
            </c:numRef>
          </c:cat>
          <c:val>
            <c:numRef>
              <c:f>'Proračun snage'!$D$33:$D$37</c:f>
              <c:numCache>
                <c:formatCode>General</c:formatCode>
                <c:ptCount val="5"/>
                <c:pt idx="0">
                  <c:v>6.7</c:v>
                </c:pt>
                <c:pt idx="1">
                  <c:v>7</c:v>
                </c:pt>
                <c:pt idx="2">
                  <c:v>7.4</c:v>
                </c:pt>
                <c:pt idx="3">
                  <c:v>7.7</c:v>
                </c:pt>
                <c:pt idx="4">
                  <c:v>8</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EFF8-4B65-9BE1-C5701C76E515}"/>
            </c:ext>
          </c:extLst>
        </c:ser>
        <c:dLbls>
          <c:showLegendKey val="0"/>
          <c:showVal val="0"/>
          <c:showCatName val="0"/>
          <c:showSerName val="0"/>
          <c:showPercent val="0"/>
          <c:showBubbleSize val="0"/>
        </c:dLbls>
        <c:gapWidth val="150"/>
        <c:overlap val="100"/>
        <c:axId val="694923392"/>
        <c:axId val="133782210"/>
      </c:barChart>
      <c:catAx>
        <c:axId val="694923392"/>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33782210"/>
        <c:crosses val="autoZero"/>
        <c:auto val="1"/>
        <c:lblAlgn val="ctr"/>
        <c:lblOffset val="100"/>
        <c:noMultiLvlLbl val="1"/>
      </c:catAx>
      <c:valAx>
        <c:axId val="133782210"/>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694923392"/>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snage'!$C$38</c:f>
              <c:strCache>
                <c:ptCount val="1"/>
                <c:pt idx="0">
                  <c:v>ON (sec)</c:v>
                </c:pt>
              </c:strCache>
            </c:strRef>
          </c:tx>
          <c:spPr>
            <a:solidFill>
              <a:srgbClr val="3366CC"/>
            </a:solidFill>
          </c:spPr>
          <c:invertIfNegative val="1"/>
          <c:cat>
            <c:numRef>
              <c:f>'Proračun snage'!$B$39:$B$43</c:f>
              <c:numCache>
                <c:formatCode>General</c:formatCode>
                <c:ptCount val="5"/>
                <c:pt idx="0">
                  <c:v>5</c:v>
                </c:pt>
                <c:pt idx="1">
                  <c:v>4</c:v>
                </c:pt>
                <c:pt idx="2">
                  <c:v>3</c:v>
                </c:pt>
                <c:pt idx="3">
                  <c:v>2</c:v>
                </c:pt>
                <c:pt idx="4">
                  <c:v>1</c:v>
                </c:pt>
              </c:numCache>
            </c:numRef>
          </c:cat>
          <c:val>
            <c:numRef>
              <c:f>'Proračun snage'!$C$39:$C$43</c:f>
              <c:numCache>
                <c:formatCode>General</c:formatCode>
                <c:ptCount val="5"/>
                <c:pt idx="0">
                  <c:v>1.6</c:v>
                </c:pt>
                <c:pt idx="1">
                  <c:v>1</c:v>
                </c:pt>
                <c:pt idx="2">
                  <c:v>1</c:v>
                </c:pt>
                <c:pt idx="3">
                  <c:v>1</c:v>
                </c:pt>
                <c:pt idx="4">
                  <c:v>1</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441D-483A-BD63-6AC5938483EC}"/>
            </c:ext>
          </c:extLst>
        </c:ser>
        <c:ser>
          <c:idx val="1"/>
          <c:order val="1"/>
          <c:tx>
            <c:strRef>
              <c:f>'Proračun snage'!$D$38</c:f>
              <c:strCache>
                <c:ptCount val="1"/>
                <c:pt idx="0">
                  <c:v>OFF (sec)</c:v>
                </c:pt>
              </c:strCache>
            </c:strRef>
          </c:tx>
          <c:spPr>
            <a:solidFill>
              <a:srgbClr val="DC3912"/>
            </a:solidFill>
          </c:spPr>
          <c:invertIfNegative val="1"/>
          <c:cat>
            <c:numRef>
              <c:f>'Proračun snage'!$B$39:$B$43</c:f>
              <c:numCache>
                <c:formatCode>General</c:formatCode>
                <c:ptCount val="5"/>
                <c:pt idx="0">
                  <c:v>5</c:v>
                </c:pt>
                <c:pt idx="1">
                  <c:v>4</c:v>
                </c:pt>
                <c:pt idx="2">
                  <c:v>3</c:v>
                </c:pt>
                <c:pt idx="3">
                  <c:v>2</c:v>
                </c:pt>
                <c:pt idx="4">
                  <c:v>1</c:v>
                </c:pt>
              </c:numCache>
            </c:numRef>
          </c:cat>
          <c:val>
            <c:numRef>
              <c:f>'Proračun snage'!$D$39:$D$43</c:f>
              <c:numCache>
                <c:formatCode>General</c:formatCode>
                <c:ptCount val="5"/>
                <c:pt idx="0">
                  <c:v>3</c:v>
                </c:pt>
                <c:pt idx="1">
                  <c:v>3.5</c:v>
                </c:pt>
                <c:pt idx="2">
                  <c:v>4</c:v>
                </c:pt>
                <c:pt idx="3">
                  <c:v>5</c:v>
                </c:pt>
                <c:pt idx="4">
                  <c:v>7</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441D-483A-BD63-6AC5938483EC}"/>
            </c:ext>
          </c:extLst>
        </c:ser>
        <c:dLbls>
          <c:showLegendKey val="0"/>
          <c:showVal val="0"/>
          <c:showCatName val="0"/>
          <c:showSerName val="0"/>
          <c:showPercent val="0"/>
          <c:showBubbleSize val="0"/>
        </c:dLbls>
        <c:gapWidth val="150"/>
        <c:overlap val="100"/>
        <c:axId val="1125841856"/>
        <c:axId val="1334194675"/>
      </c:barChart>
      <c:catAx>
        <c:axId val="1125841856"/>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334194675"/>
        <c:crosses val="autoZero"/>
        <c:auto val="1"/>
        <c:lblAlgn val="ctr"/>
        <c:lblOffset val="100"/>
        <c:noMultiLvlLbl val="1"/>
      </c:catAx>
      <c:valAx>
        <c:axId val="1334194675"/>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125841856"/>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snage'!$C$44</c:f>
              <c:strCache>
                <c:ptCount val="1"/>
                <c:pt idx="0">
                  <c:v>ON (sec)</c:v>
                </c:pt>
              </c:strCache>
            </c:strRef>
          </c:tx>
          <c:spPr>
            <a:solidFill>
              <a:srgbClr val="3366CC"/>
            </a:solidFill>
          </c:spPr>
          <c:invertIfNegative val="1"/>
          <c:cat>
            <c:numRef>
              <c:f>'Proračun snage'!$B$45:$B$49</c:f>
              <c:numCache>
                <c:formatCode>General</c:formatCode>
                <c:ptCount val="5"/>
                <c:pt idx="0">
                  <c:v>5</c:v>
                </c:pt>
                <c:pt idx="1">
                  <c:v>4</c:v>
                </c:pt>
                <c:pt idx="2">
                  <c:v>3</c:v>
                </c:pt>
                <c:pt idx="3">
                  <c:v>2</c:v>
                </c:pt>
                <c:pt idx="4">
                  <c:v>1</c:v>
                </c:pt>
              </c:numCache>
            </c:numRef>
          </c:cat>
          <c:val>
            <c:numRef>
              <c:f>'Proračun snage'!$C$45:$C$49</c:f>
              <c:numCache>
                <c:formatCode>General</c:formatCode>
                <c:ptCount val="5"/>
                <c:pt idx="0">
                  <c:v>2.4</c:v>
                </c:pt>
                <c:pt idx="1">
                  <c:v>2</c:v>
                </c:pt>
                <c:pt idx="2">
                  <c:v>1.7</c:v>
                </c:pt>
                <c:pt idx="3">
                  <c:v>1.4</c:v>
                </c:pt>
                <c:pt idx="4">
                  <c:v>1.2</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2F27-4AE9-BF1F-1CC04B7E7469}"/>
            </c:ext>
          </c:extLst>
        </c:ser>
        <c:ser>
          <c:idx val="1"/>
          <c:order val="1"/>
          <c:tx>
            <c:strRef>
              <c:f>'Proračun snage'!$D$44</c:f>
              <c:strCache>
                <c:ptCount val="1"/>
                <c:pt idx="0">
                  <c:v>OFF (sec)</c:v>
                </c:pt>
              </c:strCache>
            </c:strRef>
          </c:tx>
          <c:spPr>
            <a:solidFill>
              <a:srgbClr val="DC3912"/>
            </a:solidFill>
          </c:spPr>
          <c:invertIfNegative val="1"/>
          <c:cat>
            <c:numRef>
              <c:f>'Proračun snage'!$B$45:$B$49</c:f>
              <c:numCache>
                <c:formatCode>General</c:formatCode>
                <c:ptCount val="5"/>
                <c:pt idx="0">
                  <c:v>5</c:v>
                </c:pt>
                <c:pt idx="1">
                  <c:v>4</c:v>
                </c:pt>
                <c:pt idx="2">
                  <c:v>3</c:v>
                </c:pt>
                <c:pt idx="3">
                  <c:v>2</c:v>
                </c:pt>
                <c:pt idx="4">
                  <c:v>1</c:v>
                </c:pt>
              </c:numCache>
            </c:numRef>
          </c:cat>
          <c:val>
            <c:numRef>
              <c:f>'Proračun snage'!$D$45:$D$49</c:f>
              <c:numCache>
                <c:formatCode>General</c:formatCode>
                <c:ptCount val="5"/>
                <c:pt idx="0">
                  <c:v>1.9</c:v>
                </c:pt>
                <c:pt idx="1">
                  <c:v>2.2999999999999998</c:v>
                </c:pt>
                <c:pt idx="2">
                  <c:v>2.6</c:v>
                </c:pt>
                <c:pt idx="3">
                  <c:v>2.9</c:v>
                </c:pt>
                <c:pt idx="4">
                  <c:v>3.3</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2F27-4AE9-BF1F-1CC04B7E7469}"/>
            </c:ext>
          </c:extLst>
        </c:ser>
        <c:dLbls>
          <c:showLegendKey val="0"/>
          <c:showVal val="0"/>
          <c:showCatName val="0"/>
          <c:showSerName val="0"/>
          <c:showPercent val="0"/>
          <c:showBubbleSize val="0"/>
        </c:dLbls>
        <c:gapWidth val="150"/>
        <c:overlap val="100"/>
        <c:axId val="1692948134"/>
        <c:axId val="954279951"/>
      </c:barChart>
      <c:catAx>
        <c:axId val="1692948134"/>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954279951"/>
        <c:crosses val="autoZero"/>
        <c:auto val="1"/>
        <c:lblAlgn val="ctr"/>
        <c:lblOffset val="100"/>
        <c:noMultiLvlLbl val="1"/>
      </c:catAx>
      <c:valAx>
        <c:axId val="954279951"/>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692948134"/>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snage'!$C$50</c:f>
              <c:strCache>
                <c:ptCount val="1"/>
                <c:pt idx="0">
                  <c:v>ON (sec)</c:v>
                </c:pt>
              </c:strCache>
            </c:strRef>
          </c:tx>
          <c:spPr>
            <a:solidFill>
              <a:srgbClr val="3366CC"/>
            </a:solidFill>
          </c:spPr>
          <c:invertIfNegative val="1"/>
          <c:cat>
            <c:numRef>
              <c:f>'Proračun snage'!$B$51:$B$55</c:f>
              <c:numCache>
                <c:formatCode>General</c:formatCode>
                <c:ptCount val="5"/>
                <c:pt idx="0">
                  <c:v>5</c:v>
                </c:pt>
                <c:pt idx="1">
                  <c:v>4</c:v>
                </c:pt>
                <c:pt idx="2">
                  <c:v>3</c:v>
                </c:pt>
                <c:pt idx="3">
                  <c:v>2</c:v>
                </c:pt>
                <c:pt idx="4">
                  <c:v>1</c:v>
                </c:pt>
              </c:numCache>
            </c:numRef>
          </c:cat>
          <c:val>
            <c:numRef>
              <c:f>'Proračun snage'!$C$51:$C$55</c:f>
              <c:numCache>
                <c:formatCode>General</c:formatCode>
                <c:ptCount val="5"/>
                <c:pt idx="0">
                  <c:v>2.6</c:v>
                </c:pt>
                <c:pt idx="1">
                  <c:v>2.2000000000000002</c:v>
                </c:pt>
                <c:pt idx="2">
                  <c:v>1.8</c:v>
                </c:pt>
                <c:pt idx="3">
                  <c:v>1.6</c:v>
                </c:pt>
                <c:pt idx="4">
                  <c:v>1.4</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94F9-4D65-9AFD-1EE4F430DE76}"/>
            </c:ext>
          </c:extLst>
        </c:ser>
        <c:ser>
          <c:idx val="1"/>
          <c:order val="1"/>
          <c:tx>
            <c:strRef>
              <c:f>'Proračun snage'!$D$50</c:f>
              <c:strCache>
                <c:ptCount val="1"/>
                <c:pt idx="0">
                  <c:v>OFF (sec)</c:v>
                </c:pt>
              </c:strCache>
            </c:strRef>
          </c:tx>
          <c:spPr>
            <a:solidFill>
              <a:srgbClr val="DC3912"/>
            </a:solidFill>
          </c:spPr>
          <c:invertIfNegative val="1"/>
          <c:cat>
            <c:numRef>
              <c:f>'Proračun snage'!$B$51:$B$55</c:f>
              <c:numCache>
                <c:formatCode>General</c:formatCode>
                <c:ptCount val="5"/>
                <c:pt idx="0">
                  <c:v>5</c:v>
                </c:pt>
                <c:pt idx="1">
                  <c:v>4</c:v>
                </c:pt>
                <c:pt idx="2">
                  <c:v>3</c:v>
                </c:pt>
                <c:pt idx="3">
                  <c:v>2</c:v>
                </c:pt>
                <c:pt idx="4">
                  <c:v>1</c:v>
                </c:pt>
              </c:numCache>
            </c:numRef>
          </c:cat>
          <c:val>
            <c:numRef>
              <c:f>'Proračun snage'!$D$51:$D$55</c:f>
              <c:numCache>
                <c:formatCode>General</c:formatCode>
                <c:ptCount val="5"/>
                <c:pt idx="0">
                  <c:v>1.8</c:v>
                </c:pt>
                <c:pt idx="1">
                  <c:v>2.2999999999999998</c:v>
                </c:pt>
                <c:pt idx="2">
                  <c:v>2.6</c:v>
                </c:pt>
                <c:pt idx="3">
                  <c:v>2.9</c:v>
                </c:pt>
                <c:pt idx="4">
                  <c:v>3.4</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94F9-4D65-9AFD-1EE4F430DE76}"/>
            </c:ext>
          </c:extLst>
        </c:ser>
        <c:dLbls>
          <c:showLegendKey val="0"/>
          <c:showVal val="0"/>
          <c:showCatName val="0"/>
          <c:showSerName val="0"/>
          <c:showPercent val="0"/>
          <c:showBubbleSize val="0"/>
        </c:dLbls>
        <c:gapWidth val="150"/>
        <c:overlap val="100"/>
        <c:axId val="263922513"/>
        <c:axId val="1401879522"/>
      </c:barChart>
      <c:catAx>
        <c:axId val="263922513"/>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401879522"/>
        <c:crosses val="autoZero"/>
        <c:auto val="1"/>
        <c:lblAlgn val="ctr"/>
        <c:lblOffset val="100"/>
        <c:noMultiLvlLbl val="1"/>
      </c:catAx>
      <c:valAx>
        <c:axId val="1401879522"/>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263922513"/>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snage'!$C$56</c:f>
              <c:strCache>
                <c:ptCount val="1"/>
                <c:pt idx="0">
                  <c:v>ON (sec)</c:v>
                </c:pt>
              </c:strCache>
            </c:strRef>
          </c:tx>
          <c:spPr>
            <a:solidFill>
              <a:srgbClr val="3366CC"/>
            </a:solidFill>
          </c:spPr>
          <c:invertIfNegative val="1"/>
          <c:cat>
            <c:numRef>
              <c:f>'Proračun snage'!$B$57:$B$61</c:f>
              <c:numCache>
                <c:formatCode>General</c:formatCode>
                <c:ptCount val="5"/>
                <c:pt idx="0">
                  <c:v>5</c:v>
                </c:pt>
                <c:pt idx="1">
                  <c:v>4</c:v>
                </c:pt>
                <c:pt idx="2">
                  <c:v>3</c:v>
                </c:pt>
                <c:pt idx="3">
                  <c:v>2</c:v>
                </c:pt>
                <c:pt idx="4">
                  <c:v>1</c:v>
                </c:pt>
              </c:numCache>
            </c:numRef>
          </c:cat>
          <c:val>
            <c:numRef>
              <c:f>'Proračun snage'!$C$57:$C$61</c:f>
              <c:numCache>
                <c:formatCode>General</c:formatCode>
                <c:ptCount val="5"/>
                <c:pt idx="0">
                  <c:v>5</c:v>
                </c:pt>
                <c:pt idx="1">
                  <c:v>3.5</c:v>
                </c:pt>
                <c:pt idx="2">
                  <c:v>2.5</c:v>
                </c:pt>
                <c:pt idx="3">
                  <c:v>1</c:v>
                </c:pt>
                <c:pt idx="4">
                  <c:v>0.7</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F98A-46BE-91ED-F924301A0C48}"/>
            </c:ext>
          </c:extLst>
        </c:ser>
        <c:ser>
          <c:idx val="1"/>
          <c:order val="1"/>
          <c:tx>
            <c:strRef>
              <c:f>'Proračun snage'!$D$56</c:f>
              <c:strCache>
                <c:ptCount val="1"/>
                <c:pt idx="0">
                  <c:v>OFF (sec)</c:v>
                </c:pt>
              </c:strCache>
            </c:strRef>
          </c:tx>
          <c:spPr>
            <a:solidFill>
              <a:srgbClr val="DC3912"/>
            </a:solidFill>
          </c:spPr>
          <c:invertIfNegative val="1"/>
          <c:cat>
            <c:numRef>
              <c:f>'Proračun snage'!$B$57:$B$61</c:f>
              <c:numCache>
                <c:formatCode>General</c:formatCode>
                <c:ptCount val="5"/>
                <c:pt idx="0">
                  <c:v>5</c:v>
                </c:pt>
                <c:pt idx="1">
                  <c:v>4</c:v>
                </c:pt>
                <c:pt idx="2">
                  <c:v>3</c:v>
                </c:pt>
                <c:pt idx="3">
                  <c:v>2</c:v>
                </c:pt>
                <c:pt idx="4">
                  <c:v>1</c:v>
                </c:pt>
              </c:numCache>
            </c:numRef>
          </c:cat>
          <c:val>
            <c:numRef>
              <c:f>'Proračun snage'!$D$57:$D$61</c:f>
              <c:numCache>
                <c:formatCode>General</c:formatCode>
                <c:ptCount val="5"/>
                <c:pt idx="0">
                  <c:v>3.5</c:v>
                </c:pt>
                <c:pt idx="1">
                  <c:v>3.5</c:v>
                </c:pt>
                <c:pt idx="2">
                  <c:v>3.5</c:v>
                </c:pt>
                <c:pt idx="3">
                  <c:v>3.5</c:v>
                </c:pt>
                <c:pt idx="4">
                  <c:v>3.5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F98A-46BE-91ED-F924301A0C48}"/>
            </c:ext>
          </c:extLst>
        </c:ser>
        <c:dLbls>
          <c:showLegendKey val="0"/>
          <c:showVal val="0"/>
          <c:showCatName val="0"/>
          <c:showSerName val="0"/>
          <c:showPercent val="0"/>
          <c:showBubbleSize val="0"/>
        </c:dLbls>
        <c:gapWidth val="150"/>
        <c:overlap val="100"/>
        <c:axId val="527406438"/>
        <c:axId val="828246472"/>
      </c:barChart>
      <c:catAx>
        <c:axId val="527406438"/>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828246472"/>
        <c:crosses val="autoZero"/>
        <c:auto val="1"/>
        <c:lblAlgn val="ctr"/>
        <c:lblOffset val="100"/>
        <c:noMultiLvlLbl val="1"/>
      </c:catAx>
      <c:valAx>
        <c:axId val="828246472"/>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527406438"/>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snage'!$C$62</c:f>
              <c:strCache>
                <c:ptCount val="1"/>
                <c:pt idx="0">
                  <c:v>ON (sec)</c:v>
                </c:pt>
              </c:strCache>
            </c:strRef>
          </c:tx>
          <c:spPr>
            <a:solidFill>
              <a:srgbClr val="3366CC"/>
            </a:solidFill>
          </c:spPr>
          <c:invertIfNegative val="1"/>
          <c:cat>
            <c:numRef>
              <c:f>'Proračun snage'!$B$63:$B$67</c:f>
              <c:numCache>
                <c:formatCode>General</c:formatCode>
                <c:ptCount val="5"/>
                <c:pt idx="0">
                  <c:v>5</c:v>
                </c:pt>
                <c:pt idx="1">
                  <c:v>4</c:v>
                </c:pt>
                <c:pt idx="2">
                  <c:v>3</c:v>
                </c:pt>
                <c:pt idx="3">
                  <c:v>2</c:v>
                </c:pt>
                <c:pt idx="4">
                  <c:v>1</c:v>
                </c:pt>
              </c:numCache>
            </c:numRef>
          </c:cat>
          <c:val>
            <c:numRef>
              <c:f>'Proračun snage'!$C$63:$C$67</c:f>
              <c:numCache>
                <c:formatCode>General</c:formatCode>
                <c:ptCount val="5"/>
                <c:pt idx="0">
                  <c:v>2.5</c:v>
                </c:pt>
                <c:pt idx="1">
                  <c:v>2.2000000000000002</c:v>
                </c:pt>
                <c:pt idx="2">
                  <c:v>1.8</c:v>
                </c:pt>
                <c:pt idx="3">
                  <c:v>1.5</c:v>
                </c:pt>
                <c:pt idx="4">
                  <c:v>1.2</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FF96-4007-9682-AB65C4F0FF39}"/>
            </c:ext>
          </c:extLst>
        </c:ser>
        <c:ser>
          <c:idx val="1"/>
          <c:order val="1"/>
          <c:tx>
            <c:strRef>
              <c:f>'Proračun snage'!$D$62</c:f>
              <c:strCache>
                <c:ptCount val="1"/>
                <c:pt idx="0">
                  <c:v>OFF (sec)</c:v>
                </c:pt>
              </c:strCache>
            </c:strRef>
          </c:tx>
          <c:spPr>
            <a:solidFill>
              <a:srgbClr val="DC3912"/>
            </a:solidFill>
          </c:spPr>
          <c:invertIfNegative val="1"/>
          <c:cat>
            <c:numRef>
              <c:f>'Proračun snage'!$B$63:$B$67</c:f>
              <c:numCache>
                <c:formatCode>General</c:formatCode>
                <c:ptCount val="5"/>
                <c:pt idx="0">
                  <c:v>5</c:v>
                </c:pt>
                <c:pt idx="1">
                  <c:v>4</c:v>
                </c:pt>
                <c:pt idx="2">
                  <c:v>3</c:v>
                </c:pt>
                <c:pt idx="3">
                  <c:v>2</c:v>
                </c:pt>
                <c:pt idx="4">
                  <c:v>1</c:v>
                </c:pt>
              </c:numCache>
            </c:numRef>
          </c:cat>
          <c:val>
            <c:numRef>
              <c:f>'Proračun snage'!$D$63:$D$67</c:f>
              <c:numCache>
                <c:formatCode>General</c:formatCode>
                <c:ptCount val="5"/>
                <c:pt idx="0">
                  <c:v>6.7</c:v>
                </c:pt>
                <c:pt idx="1">
                  <c:v>7</c:v>
                </c:pt>
                <c:pt idx="2">
                  <c:v>7.4</c:v>
                </c:pt>
                <c:pt idx="3">
                  <c:v>7.7</c:v>
                </c:pt>
                <c:pt idx="4">
                  <c:v>8</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FF96-4007-9682-AB65C4F0FF39}"/>
            </c:ext>
          </c:extLst>
        </c:ser>
        <c:dLbls>
          <c:showLegendKey val="0"/>
          <c:showVal val="0"/>
          <c:showCatName val="0"/>
          <c:showSerName val="0"/>
          <c:showPercent val="0"/>
          <c:showBubbleSize val="0"/>
        </c:dLbls>
        <c:gapWidth val="150"/>
        <c:overlap val="100"/>
        <c:axId val="58432206"/>
        <c:axId val="1901037514"/>
      </c:barChart>
      <c:catAx>
        <c:axId val="58432206"/>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901037514"/>
        <c:crosses val="autoZero"/>
        <c:auto val="1"/>
        <c:lblAlgn val="ctr"/>
        <c:lblOffset val="100"/>
        <c:noMultiLvlLbl val="1"/>
      </c:catAx>
      <c:valAx>
        <c:axId val="1901037514"/>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58432206"/>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snage'!$C$68</c:f>
              <c:strCache>
                <c:ptCount val="1"/>
                <c:pt idx="0">
                  <c:v>ON (sec)</c:v>
                </c:pt>
              </c:strCache>
            </c:strRef>
          </c:tx>
          <c:spPr>
            <a:solidFill>
              <a:srgbClr val="3366CC"/>
            </a:solidFill>
          </c:spPr>
          <c:invertIfNegative val="1"/>
          <c:cat>
            <c:numRef>
              <c:f>'Proračun snage'!$B$69:$B$73</c:f>
              <c:numCache>
                <c:formatCode>General</c:formatCode>
                <c:ptCount val="5"/>
                <c:pt idx="0">
                  <c:v>5</c:v>
                </c:pt>
                <c:pt idx="1">
                  <c:v>4</c:v>
                </c:pt>
                <c:pt idx="2">
                  <c:v>3</c:v>
                </c:pt>
                <c:pt idx="3">
                  <c:v>2</c:v>
                </c:pt>
                <c:pt idx="4">
                  <c:v>1</c:v>
                </c:pt>
              </c:numCache>
            </c:numRef>
          </c:cat>
          <c:val>
            <c:numRef>
              <c:f>'Proračun snage'!$C$69:$C$73</c:f>
              <c:numCache>
                <c:formatCode>General</c:formatCode>
                <c:ptCount val="5"/>
                <c:pt idx="0">
                  <c:v>4</c:v>
                </c:pt>
                <c:pt idx="1">
                  <c:v>3.5</c:v>
                </c:pt>
                <c:pt idx="2">
                  <c:v>2.6</c:v>
                </c:pt>
                <c:pt idx="3">
                  <c:v>2</c:v>
                </c:pt>
                <c:pt idx="4">
                  <c:v>1.5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85E5-4E60-BBB3-71E50AD34D4C}"/>
            </c:ext>
          </c:extLst>
        </c:ser>
        <c:ser>
          <c:idx val="1"/>
          <c:order val="1"/>
          <c:tx>
            <c:strRef>
              <c:f>'Proračun snage'!$D$68</c:f>
              <c:strCache>
                <c:ptCount val="1"/>
                <c:pt idx="0">
                  <c:v>OFF (sec)</c:v>
                </c:pt>
              </c:strCache>
            </c:strRef>
          </c:tx>
          <c:spPr>
            <a:solidFill>
              <a:srgbClr val="DC3912"/>
            </a:solidFill>
          </c:spPr>
          <c:invertIfNegative val="1"/>
          <c:cat>
            <c:numRef>
              <c:f>'Proračun snage'!$B$69:$B$73</c:f>
              <c:numCache>
                <c:formatCode>General</c:formatCode>
                <c:ptCount val="5"/>
                <c:pt idx="0">
                  <c:v>5</c:v>
                </c:pt>
                <c:pt idx="1">
                  <c:v>4</c:v>
                </c:pt>
                <c:pt idx="2">
                  <c:v>3</c:v>
                </c:pt>
                <c:pt idx="3">
                  <c:v>2</c:v>
                </c:pt>
                <c:pt idx="4">
                  <c:v>1</c:v>
                </c:pt>
              </c:numCache>
            </c:numRef>
          </c:cat>
          <c:val>
            <c:numRef>
              <c:f>'Proračun snage'!$D$69:$D$73</c:f>
              <c:numCache>
                <c:formatCode>General</c:formatCode>
                <c:ptCount val="5"/>
                <c:pt idx="0">
                  <c:v>3.5</c:v>
                </c:pt>
                <c:pt idx="1">
                  <c:v>3.5</c:v>
                </c:pt>
                <c:pt idx="2">
                  <c:v>3.5</c:v>
                </c:pt>
                <c:pt idx="3">
                  <c:v>3.5</c:v>
                </c:pt>
                <c:pt idx="4">
                  <c:v>4</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85E5-4E60-BBB3-71E50AD34D4C}"/>
            </c:ext>
          </c:extLst>
        </c:ser>
        <c:dLbls>
          <c:showLegendKey val="0"/>
          <c:showVal val="0"/>
          <c:showCatName val="0"/>
          <c:showSerName val="0"/>
          <c:showPercent val="0"/>
          <c:showBubbleSize val="0"/>
        </c:dLbls>
        <c:gapWidth val="150"/>
        <c:overlap val="100"/>
        <c:axId val="720050330"/>
        <c:axId val="248360374"/>
      </c:barChart>
      <c:catAx>
        <c:axId val="720050330"/>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248360374"/>
        <c:crosses val="autoZero"/>
        <c:auto val="1"/>
        <c:lblAlgn val="ctr"/>
        <c:lblOffset val="100"/>
        <c:noMultiLvlLbl val="1"/>
      </c:catAx>
      <c:valAx>
        <c:axId val="248360374"/>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720050330"/>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snage'!$C$74</c:f>
              <c:strCache>
                <c:ptCount val="1"/>
                <c:pt idx="0">
                  <c:v>ON (sec)</c:v>
                </c:pt>
              </c:strCache>
            </c:strRef>
          </c:tx>
          <c:spPr>
            <a:solidFill>
              <a:srgbClr val="3366CC"/>
            </a:solidFill>
          </c:spPr>
          <c:invertIfNegative val="1"/>
          <c:cat>
            <c:numRef>
              <c:f>'Proračun snage'!$B$75:$B$79</c:f>
              <c:numCache>
                <c:formatCode>General</c:formatCode>
                <c:ptCount val="5"/>
                <c:pt idx="0">
                  <c:v>5</c:v>
                </c:pt>
                <c:pt idx="1">
                  <c:v>4</c:v>
                </c:pt>
                <c:pt idx="2">
                  <c:v>3</c:v>
                </c:pt>
                <c:pt idx="3">
                  <c:v>2</c:v>
                </c:pt>
                <c:pt idx="4">
                  <c:v>1</c:v>
                </c:pt>
              </c:numCache>
            </c:numRef>
          </c:cat>
          <c:val>
            <c:numRef>
              <c:f>'Proračun snage'!$C$75:$C$79</c:f>
              <c:numCache>
                <c:formatCode>General</c:formatCode>
                <c:ptCount val="5"/>
                <c:pt idx="0">
                  <c:v>3</c:v>
                </c:pt>
                <c:pt idx="1">
                  <c:v>2.1</c:v>
                </c:pt>
                <c:pt idx="2">
                  <c:v>1.7</c:v>
                </c:pt>
                <c:pt idx="3">
                  <c:v>1.2</c:v>
                </c:pt>
                <c:pt idx="4">
                  <c:v>0.7</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4417-43EA-B7FD-378454B89E2F}"/>
            </c:ext>
          </c:extLst>
        </c:ser>
        <c:ser>
          <c:idx val="1"/>
          <c:order val="1"/>
          <c:tx>
            <c:strRef>
              <c:f>'Proračun snage'!$D$74</c:f>
              <c:strCache>
                <c:ptCount val="1"/>
                <c:pt idx="0">
                  <c:v>OFF (sec)</c:v>
                </c:pt>
              </c:strCache>
            </c:strRef>
          </c:tx>
          <c:spPr>
            <a:solidFill>
              <a:srgbClr val="DC3912"/>
            </a:solidFill>
          </c:spPr>
          <c:invertIfNegative val="1"/>
          <c:cat>
            <c:numRef>
              <c:f>'Proračun snage'!$B$75:$B$79</c:f>
              <c:numCache>
                <c:formatCode>General</c:formatCode>
                <c:ptCount val="5"/>
                <c:pt idx="0">
                  <c:v>5</c:v>
                </c:pt>
                <c:pt idx="1">
                  <c:v>4</c:v>
                </c:pt>
                <c:pt idx="2">
                  <c:v>3</c:v>
                </c:pt>
                <c:pt idx="3">
                  <c:v>2</c:v>
                </c:pt>
                <c:pt idx="4">
                  <c:v>1</c:v>
                </c:pt>
              </c:numCache>
            </c:numRef>
          </c:cat>
          <c:val>
            <c:numRef>
              <c:f>'Proračun snage'!$D$75:$D$79</c:f>
              <c:numCache>
                <c:formatCode>General</c:formatCode>
                <c:ptCount val="5"/>
                <c:pt idx="0">
                  <c:v>3.5</c:v>
                </c:pt>
                <c:pt idx="1">
                  <c:v>3.5</c:v>
                </c:pt>
                <c:pt idx="2">
                  <c:v>3.5</c:v>
                </c:pt>
                <c:pt idx="3">
                  <c:v>3.5</c:v>
                </c:pt>
                <c:pt idx="4">
                  <c:v>3.5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4417-43EA-B7FD-378454B89E2F}"/>
            </c:ext>
          </c:extLst>
        </c:ser>
        <c:dLbls>
          <c:showLegendKey val="0"/>
          <c:showVal val="0"/>
          <c:showCatName val="0"/>
          <c:showSerName val="0"/>
          <c:showPercent val="0"/>
          <c:showBubbleSize val="0"/>
        </c:dLbls>
        <c:gapWidth val="150"/>
        <c:overlap val="100"/>
        <c:axId val="625574519"/>
        <c:axId val="468507453"/>
      </c:barChart>
      <c:catAx>
        <c:axId val="625574519"/>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468507453"/>
        <c:crosses val="autoZero"/>
        <c:auto val="1"/>
        <c:lblAlgn val="ctr"/>
        <c:lblOffset val="100"/>
        <c:noMultiLvlLbl val="1"/>
      </c:catAx>
      <c:valAx>
        <c:axId val="468507453"/>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625574519"/>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snage'!$C$80</c:f>
              <c:strCache>
                <c:ptCount val="1"/>
                <c:pt idx="0">
                  <c:v>ON (sec)</c:v>
                </c:pt>
              </c:strCache>
            </c:strRef>
          </c:tx>
          <c:spPr>
            <a:solidFill>
              <a:srgbClr val="3366CC"/>
            </a:solidFill>
          </c:spPr>
          <c:invertIfNegative val="1"/>
          <c:cat>
            <c:numRef>
              <c:f>'Proračun snage'!$B$81:$B$85</c:f>
              <c:numCache>
                <c:formatCode>General</c:formatCode>
                <c:ptCount val="5"/>
                <c:pt idx="0">
                  <c:v>5</c:v>
                </c:pt>
                <c:pt idx="1">
                  <c:v>4</c:v>
                </c:pt>
                <c:pt idx="2">
                  <c:v>3</c:v>
                </c:pt>
                <c:pt idx="3">
                  <c:v>2</c:v>
                </c:pt>
                <c:pt idx="4">
                  <c:v>1</c:v>
                </c:pt>
              </c:numCache>
            </c:numRef>
          </c:cat>
          <c:val>
            <c:numRef>
              <c:f>'Proračun snage'!$C$81:$C$85</c:f>
              <c:numCache>
                <c:formatCode>General</c:formatCode>
                <c:ptCount val="5"/>
                <c:pt idx="0">
                  <c:v>4.2</c:v>
                </c:pt>
                <c:pt idx="1">
                  <c:v>3.4</c:v>
                </c:pt>
                <c:pt idx="2">
                  <c:v>2.7</c:v>
                </c:pt>
                <c:pt idx="3">
                  <c:v>2.1</c:v>
                </c:pt>
                <c:pt idx="4">
                  <c:v>1.6</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FE6B-471D-8198-5732C97F833C}"/>
            </c:ext>
          </c:extLst>
        </c:ser>
        <c:ser>
          <c:idx val="1"/>
          <c:order val="1"/>
          <c:tx>
            <c:strRef>
              <c:f>'Proračun snage'!$D$80</c:f>
              <c:strCache>
                <c:ptCount val="1"/>
                <c:pt idx="0">
                  <c:v>OFF (sec)</c:v>
                </c:pt>
              </c:strCache>
            </c:strRef>
          </c:tx>
          <c:spPr>
            <a:solidFill>
              <a:srgbClr val="DC3912"/>
            </a:solidFill>
          </c:spPr>
          <c:invertIfNegative val="1"/>
          <c:cat>
            <c:numRef>
              <c:f>'Proračun snage'!$B$81:$B$85</c:f>
              <c:numCache>
                <c:formatCode>General</c:formatCode>
                <c:ptCount val="5"/>
                <c:pt idx="0">
                  <c:v>5</c:v>
                </c:pt>
                <c:pt idx="1">
                  <c:v>4</c:v>
                </c:pt>
                <c:pt idx="2">
                  <c:v>3</c:v>
                </c:pt>
                <c:pt idx="3">
                  <c:v>2</c:v>
                </c:pt>
                <c:pt idx="4">
                  <c:v>1</c:v>
                </c:pt>
              </c:numCache>
            </c:numRef>
          </c:cat>
          <c:val>
            <c:numRef>
              <c:f>'Proračun snage'!$D$81:$D$85</c:f>
              <c:numCache>
                <c:formatCode>General</c:formatCode>
                <c:ptCount val="5"/>
                <c:pt idx="0">
                  <c:v>3.5</c:v>
                </c:pt>
                <c:pt idx="1">
                  <c:v>3.5</c:v>
                </c:pt>
                <c:pt idx="2">
                  <c:v>3.5</c:v>
                </c:pt>
                <c:pt idx="3">
                  <c:v>3.5</c:v>
                </c:pt>
                <c:pt idx="4">
                  <c:v>3.5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FE6B-471D-8198-5732C97F833C}"/>
            </c:ext>
          </c:extLst>
        </c:ser>
        <c:dLbls>
          <c:showLegendKey val="0"/>
          <c:showVal val="0"/>
          <c:showCatName val="0"/>
          <c:showSerName val="0"/>
          <c:showPercent val="0"/>
          <c:showBubbleSize val="0"/>
        </c:dLbls>
        <c:gapWidth val="150"/>
        <c:overlap val="100"/>
        <c:axId val="637488510"/>
        <c:axId val="827041730"/>
      </c:barChart>
      <c:catAx>
        <c:axId val="637488510"/>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827041730"/>
        <c:crosses val="autoZero"/>
        <c:auto val="1"/>
        <c:lblAlgn val="ctr"/>
        <c:lblOffset val="100"/>
        <c:noMultiLvlLbl val="1"/>
      </c:catAx>
      <c:valAx>
        <c:axId val="827041730"/>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637488510"/>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snage'!$C$86</c:f>
              <c:strCache>
                <c:ptCount val="1"/>
                <c:pt idx="0">
                  <c:v>ON (sec)</c:v>
                </c:pt>
              </c:strCache>
            </c:strRef>
          </c:tx>
          <c:spPr>
            <a:solidFill>
              <a:srgbClr val="3366CC"/>
            </a:solidFill>
          </c:spPr>
          <c:invertIfNegative val="1"/>
          <c:cat>
            <c:numRef>
              <c:f>'Proračun snage'!$B$87:$B$91</c:f>
              <c:numCache>
                <c:formatCode>General</c:formatCode>
                <c:ptCount val="5"/>
                <c:pt idx="0">
                  <c:v>5</c:v>
                </c:pt>
                <c:pt idx="1">
                  <c:v>4</c:v>
                </c:pt>
                <c:pt idx="2">
                  <c:v>3</c:v>
                </c:pt>
                <c:pt idx="3">
                  <c:v>2</c:v>
                </c:pt>
                <c:pt idx="4">
                  <c:v>1</c:v>
                </c:pt>
              </c:numCache>
            </c:numRef>
          </c:cat>
          <c:val>
            <c:numRef>
              <c:f>'Proračun snage'!$C$87:$C$91</c:f>
              <c:numCache>
                <c:formatCode>General</c:formatCode>
                <c:ptCount val="5"/>
                <c:pt idx="0">
                  <c:v>4.5</c:v>
                </c:pt>
                <c:pt idx="1">
                  <c:v>3.5</c:v>
                </c:pt>
                <c:pt idx="2">
                  <c:v>3</c:v>
                </c:pt>
                <c:pt idx="3">
                  <c:v>2.1</c:v>
                </c:pt>
                <c:pt idx="4">
                  <c:v>1.5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F1F2-4B9C-B71E-E9C7FD088213}"/>
            </c:ext>
          </c:extLst>
        </c:ser>
        <c:ser>
          <c:idx val="1"/>
          <c:order val="1"/>
          <c:tx>
            <c:strRef>
              <c:f>'Proračun snage'!$D$86</c:f>
              <c:strCache>
                <c:ptCount val="1"/>
                <c:pt idx="0">
                  <c:v>OFF (sec)</c:v>
                </c:pt>
              </c:strCache>
            </c:strRef>
          </c:tx>
          <c:spPr>
            <a:solidFill>
              <a:srgbClr val="DC3912"/>
            </a:solidFill>
          </c:spPr>
          <c:invertIfNegative val="1"/>
          <c:cat>
            <c:numRef>
              <c:f>'Proračun snage'!$B$87:$B$91</c:f>
              <c:numCache>
                <c:formatCode>General</c:formatCode>
                <c:ptCount val="5"/>
                <c:pt idx="0">
                  <c:v>5</c:v>
                </c:pt>
                <c:pt idx="1">
                  <c:v>4</c:v>
                </c:pt>
                <c:pt idx="2">
                  <c:v>3</c:v>
                </c:pt>
                <c:pt idx="3">
                  <c:v>2</c:v>
                </c:pt>
                <c:pt idx="4">
                  <c:v>1</c:v>
                </c:pt>
              </c:numCache>
            </c:numRef>
          </c:cat>
          <c:val>
            <c:numRef>
              <c:f>'Proračun snage'!$D$87:$D$91</c:f>
              <c:numCache>
                <c:formatCode>General</c:formatCode>
                <c:ptCount val="5"/>
                <c:pt idx="0">
                  <c:v>5.5</c:v>
                </c:pt>
                <c:pt idx="1">
                  <c:v>6.5</c:v>
                </c:pt>
                <c:pt idx="2">
                  <c:v>7</c:v>
                </c:pt>
                <c:pt idx="3">
                  <c:v>7.9</c:v>
                </c:pt>
                <c:pt idx="4">
                  <c:v>8.5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F1F2-4B9C-B71E-E9C7FD088213}"/>
            </c:ext>
          </c:extLst>
        </c:ser>
        <c:dLbls>
          <c:showLegendKey val="0"/>
          <c:showVal val="0"/>
          <c:showCatName val="0"/>
          <c:showSerName val="0"/>
          <c:showPercent val="0"/>
          <c:showBubbleSize val="0"/>
        </c:dLbls>
        <c:gapWidth val="150"/>
        <c:overlap val="100"/>
        <c:axId val="1239689069"/>
        <c:axId val="219113895"/>
      </c:barChart>
      <c:catAx>
        <c:axId val="1239689069"/>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219113895"/>
        <c:crosses val="autoZero"/>
        <c:auto val="1"/>
        <c:lblAlgn val="ctr"/>
        <c:lblOffset val="100"/>
        <c:noMultiLvlLbl val="1"/>
      </c:catAx>
      <c:valAx>
        <c:axId val="219113895"/>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239689069"/>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snage'!$C$92</c:f>
              <c:strCache>
                <c:ptCount val="1"/>
                <c:pt idx="0">
                  <c:v>ON (sec)</c:v>
                </c:pt>
              </c:strCache>
            </c:strRef>
          </c:tx>
          <c:spPr>
            <a:solidFill>
              <a:srgbClr val="3366CC"/>
            </a:solidFill>
          </c:spPr>
          <c:invertIfNegative val="1"/>
          <c:cat>
            <c:numRef>
              <c:f>'Proračun snage'!$B$93:$B$97</c:f>
              <c:numCache>
                <c:formatCode>General</c:formatCode>
                <c:ptCount val="5"/>
                <c:pt idx="0">
                  <c:v>5</c:v>
                </c:pt>
                <c:pt idx="1">
                  <c:v>4</c:v>
                </c:pt>
                <c:pt idx="2">
                  <c:v>3</c:v>
                </c:pt>
                <c:pt idx="3">
                  <c:v>2</c:v>
                </c:pt>
                <c:pt idx="4">
                  <c:v>1</c:v>
                </c:pt>
              </c:numCache>
            </c:numRef>
          </c:cat>
          <c:val>
            <c:numRef>
              <c:f>'Proračun snage'!$C$93:$C$97</c:f>
              <c:numCache>
                <c:formatCode>General</c:formatCode>
                <c:ptCount val="5"/>
                <c:pt idx="0">
                  <c:v>4.5999999999999996</c:v>
                </c:pt>
                <c:pt idx="1">
                  <c:v>3.5</c:v>
                </c:pt>
                <c:pt idx="2">
                  <c:v>2.5</c:v>
                </c:pt>
                <c:pt idx="3">
                  <c:v>1</c:v>
                </c:pt>
                <c:pt idx="4">
                  <c:v>0.5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5792-41EF-9769-90967B4FE360}"/>
            </c:ext>
          </c:extLst>
        </c:ser>
        <c:ser>
          <c:idx val="1"/>
          <c:order val="1"/>
          <c:tx>
            <c:strRef>
              <c:f>'Proračun snage'!$D$92</c:f>
              <c:strCache>
                <c:ptCount val="1"/>
                <c:pt idx="0">
                  <c:v>OFF (sec)</c:v>
                </c:pt>
              </c:strCache>
            </c:strRef>
          </c:tx>
          <c:spPr>
            <a:solidFill>
              <a:srgbClr val="DC3912"/>
            </a:solidFill>
          </c:spPr>
          <c:invertIfNegative val="1"/>
          <c:cat>
            <c:numRef>
              <c:f>'Proračun snage'!$B$93:$B$97</c:f>
              <c:numCache>
                <c:formatCode>General</c:formatCode>
                <c:ptCount val="5"/>
                <c:pt idx="0">
                  <c:v>5</c:v>
                </c:pt>
                <c:pt idx="1">
                  <c:v>4</c:v>
                </c:pt>
                <c:pt idx="2">
                  <c:v>3</c:v>
                </c:pt>
                <c:pt idx="3">
                  <c:v>2</c:v>
                </c:pt>
                <c:pt idx="4">
                  <c:v>1</c:v>
                </c:pt>
              </c:numCache>
            </c:numRef>
          </c:cat>
          <c:val>
            <c:numRef>
              <c:f>'Proračun snage'!$D$93:$D$97</c:f>
              <c:numCache>
                <c:formatCode>General</c:formatCode>
                <c:ptCount val="5"/>
                <c:pt idx="0">
                  <c:v>3.5</c:v>
                </c:pt>
                <c:pt idx="1">
                  <c:v>3.3</c:v>
                </c:pt>
                <c:pt idx="2">
                  <c:v>3.5</c:v>
                </c:pt>
                <c:pt idx="3">
                  <c:v>3.5</c:v>
                </c:pt>
                <c:pt idx="4">
                  <c:v>3.5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5792-41EF-9769-90967B4FE360}"/>
            </c:ext>
          </c:extLst>
        </c:ser>
        <c:dLbls>
          <c:showLegendKey val="0"/>
          <c:showVal val="0"/>
          <c:showCatName val="0"/>
          <c:showSerName val="0"/>
          <c:showPercent val="0"/>
          <c:showBubbleSize val="0"/>
        </c:dLbls>
        <c:gapWidth val="150"/>
        <c:overlap val="100"/>
        <c:axId val="582372163"/>
        <c:axId val="1348157313"/>
      </c:barChart>
      <c:catAx>
        <c:axId val="582372163"/>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348157313"/>
        <c:crosses val="autoZero"/>
        <c:auto val="1"/>
        <c:lblAlgn val="ctr"/>
        <c:lblOffset val="100"/>
        <c:noMultiLvlLbl val="1"/>
      </c:catAx>
      <c:valAx>
        <c:axId val="1348157313"/>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582372163"/>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snage'!$C$98</c:f>
              <c:strCache>
                <c:ptCount val="1"/>
                <c:pt idx="0">
                  <c:v>ON (sec)</c:v>
                </c:pt>
              </c:strCache>
            </c:strRef>
          </c:tx>
          <c:spPr>
            <a:solidFill>
              <a:srgbClr val="3366CC"/>
            </a:solidFill>
          </c:spPr>
          <c:invertIfNegative val="1"/>
          <c:cat>
            <c:numRef>
              <c:f>'Proračun snage'!$B$99:$B$103</c:f>
              <c:numCache>
                <c:formatCode>General</c:formatCode>
                <c:ptCount val="5"/>
                <c:pt idx="0">
                  <c:v>5</c:v>
                </c:pt>
                <c:pt idx="1">
                  <c:v>4</c:v>
                </c:pt>
                <c:pt idx="2">
                  <c:v>3</c:v>
                </c:pt>
                <c:pt idx="3">
                  <c:v>2</c:v>
                </c:pt>
                <c:pt idx="4">
                  <c:v>1</c:v>
                </c:pt>
              </c:numCache>
            </c:numRef>
          </c:cat>
          <c:val>
            <c:numRef>
              <c:f>'Proračun snage'!$C$99:$C$103</c:f>
              <c:numCache>
                <c:formatCode>General</c:formatCode>
                <c:ptCount val="5"/>
                <c:pt idx="0">
                  <c:v>9</c:v>
                </c:pt>
                <c:pt idx="1">
                  <c:v>2.7</c:v>
                </c:pt>
                <c:pt idx="2">
                  <c:v>2.7</c:v>
                </c:pt>
                <c:pt idx="3">
                  <c:v>1.7</c:v>
                </c:pt>
                <c:pt idx="4">
                  <c:v>1</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2B52-4824-845B-204E5F9EFCC3}"/>
            </c:ext>
          </c:extLst>
        </c:ser>
        <c:ser>
          <c:idx val="1"/>
          <c:order val="1"/>
          <c:tx>
            <c:strRef>
              <c:f>'Proračun snage'!$D$98</c:f>
              <c:strCache>
                <c:ptCount val="1"/>
                <c:pt idx="0">
                  <c:v>OFF (sec)</c:v>
                </c:pt>
              </c:strCache>
            </c:strRef>
          </c:tx>
          <c:spPr>
            <a:solidFill>
              <a:srgbClr val="DC3912"/>
            </a:solidFill>
          </c:spPr>
          <c:invertIfNegative val="1"/>
          <c:cat>
            <c:numRef>
              <c:f>'Proračun snage'!$B$99:$B$103</c:f>
              <c:numCache>
                <c:formatCode>General</c:formatCode>
                <c:ptCount val="5"/>
                <c:pt idx="0">
                  <c:v>5</c:v>
                </c:pt>
                <c:pt idx="1">
                  <c:v>4</c:v>
                </c:pt>
                <c:pt idx="2">
                  <c:v>3</c:v>
                </c:pt>
                <c:pt idx="3">
                  <c:v>2</c:v>
                </c:pt>
                <c:pt idx="4">
                  <c:v>1</c:v>
                </c:pt>
              </c:numCache>
            </c:numRef>
          </c:cat>
          <c:val>
            <c:numRef>
              <c:f>'Proračun snage'!$D$99:$D$103</c:f>
              <c:numCache>
                <c:formatCode>General</c:formatCode>
                <c:ptCount val="5"/>
                <c:pt idx="0">
                  <c:v>2</c:v>
                </c:pt>
                <c:pt idx="1">
                  <c:v>3</c:v>
                </c:pt>
                <c:pt idx="2">
                  <c:v>4</c:v>
                </c:pt>
                <c:pt idx="3">
                  <c:v>4</c:v>
                </c:pt>
                <c:pt idx="4">
                  <c:v>4</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2B52-4824-845B-204E5F9EFCC3}"/>
            </c:ext>
          </c:extLst>
        </c:ser>
        <c:dLbls>
          <c:showLegendKey val="0"/>
          <c:showVal val="0"/>
          <c:showCatName val="0"/>
          <c:showSerName val="0"/>
          <c:showPercent val="0"/>
          <c:showBubbleSize val="0"/>
        </c:dLbls>
        <c:gapWidth val="150"/>
        <c:overlap val="100"/>
        <c:axId val="567081509"/>
        <c:axId val="1567596837"/>
      </c:barChart>
      <c:catAx>
        <c:axId val="567081509"/>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567596837"/>
        <c:crosses val="autoZero"/>
        <c:auto val="1"/>
        <c:lblAlgn val="ctr"/>
        <c:lblOffset val="100"/>
        <c:noMultiLvlLbl val="1"/>
      </c:catAx>
      <c:valAx>
        <c:axId val="1567596837"/>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567081509"/>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snage'!$C$104</c:f>
              <c:strCache>
                <c:ptCount val="1"/>
                <c:pt idx="0">
                  <c:v>ON (sec)</c:v>
                </c:pt>
              </c:strCache>
            </c:strRef>
          </c:tx>
          <c:spPr>
            <a:solidFill>
              <a:srgbClr val="3366CC"/>
            </a:solidFill>
          </c:spPr>
          <c:invertIfNegative val="1"/>
          <c:cat>
            <c:numRef>
              <c:f>'Proračun snage'!$B$105:$B$109</c:f>
              <c:numCache>
                <c:formatCode>General</c:formatCode>
                <c:ptCount val="5"/>
                <c:pt idx="0">
                  <c:v>5</c:v>
                </c:pt>
                <c:pt idx="1">
                  <c:v>4</c:v>
                </c:pt>
                <c:pt idx="2">
                  <c:v>3</c:v>
                </c:pt>
                <c:pt idx="3">
                  <c:v>2</c:v>
                </c:pt>
                <c:pt idx="4">
                  <c:v>1</c:v>
                </c:pt>
              </c:numCache>
            </c:numRef>
          </c:cat>
          <c:val>
            <c:numRef>
              <c:f>'Proračun snage'!$C$105:$C$109</c:f>
              <c:numCache>
                <c:formatCode>General</c:formatCode>
                <c:ptCount val="5"/>
                <c:pt idx="0">
                  <c:v>2</c:v>
                </c:pt>
                <c:pt idx="1">
                  <c:v>1.4</c:v>
                </c:pt>
                <c:pt idx="2">
                  <c:v>1.2</c:v>
                </c:pt>
                <c:pt idx="3">
                  <c:v>0.9</c:v>
                </c:pt>
                <c:pt idx="4">
                  <c:v>0.6</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03F8-452E-B7C0-EB607A32B63B}"/>
            </c:ext>
          </c:extLst>
        </c:ser>
        <c:ser>
          <c:idx val="1"/>
          <c:order val="1"/>
          <c:tx>
            <c:strRef>
              <c:f>'Proračun snage'!$D$104</c:f>
              <c:strCache>
                <c:ptCount val="1"/>
                <c:pt idx="0">
                  <c:v>OFF (sec)</c:v>
                </c:pt>
              </c:strCache>
            </c:strRef>
          </c:tx>
          <c:spPr>
            <a:solidFill>
              <a:srgbClr val="DC3912"/>
            </a:solidFill>
          </c:spPr>
          <c:invertIfNegative val="1"/>
          <c:cat>
            <c:numRef>
              <c:f>'Proračun snage'!$B$105:$B$109</c:f>
              <c:numCache>
                <c:formatCode>General</c:formatCode>
                <c:ptCount val="5"/>
                <c:pt idx="0">
                  <c:v>5</c:v>
                </c:pt>
                <c:pt idx="1">
                  <c:v>4</c:v>
                </c:pt>
                <c:pt idx="2">
                  <c:v>3</c:v>
                </c:pt>
                <c:pt idx="3">
                  <c:v>2</c:v>
                </c:pt>
                <c:pt idx="4">
                  <c:v>1</c:v>
                </c:pt>
              </c:numCache>
            </c:numRef>
          </c:cat>
          <c:val>
            <c:numRef>
              <c:f>'Proračun snage'!$D$105:$D$109</c:f>
              <c:numCache>
                <c:formatCode>General</c:formatCode>
                <c:ptCount val="5"/>
                <c:pt idx="0">
                  <c:v>2.2999999999999998</c:v>
                </c:pt>
                <c:pt idx="1">
                  <c:v>2.6</c:v>
                </c:pt>
                <c:pt idx="2">
                  <c:v>3</c:v>
                </c:pt>
                <c:pt idx="3">
                  <c:v>3</c:v>
                </c:pt>
                <c:pt idx="4">
                  <c:v>2.8</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03F8-452E-B7C0-EB607A32B63B}"/>
            </c:ext>
          </c:extLst>
        </c:ser>
        <c:dLbls>
          <c:showLegendKey val="0"/>
          <c:showVal val="0"/>
          <c:showCatName val="0"/>
          <c:showSerName val="0"/>
          <c:showPercent val="0"/>
          <c:showBubbleSize val="0"/>
        </c:dLbls>
        <c:gapWidth val="150"/>
        <c:overlap val="100"/>
        <c:axId val="2066464703"/>
        <c:axId val="2028603814"/>
      </c:barChart>
      <c:catAx>
        <c:axId val="2066464703"/>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2028603814"/>
        <c:crosses val="autoZero"/>
        <c:auto val="1"/>
        <c:lblAlgn val="ctr"/>
        <c:lblOffset val="100"/>
        <c:noMultiLvlLbl val="1"/>
      </c:catAx>
      <c:valAx>
        <c:axId val="2028603814"/>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2066464703"/>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snage'!$C$110</c:f>
              <c:strCache>
                <c:ptCount val="1"/>
                <c:pt idx="0">
                  <c:v>ON (sec)</c:v>
                </c:pt>
              </c:strCache>
            </c:strRef>
          </c:tx>
          <c:spPr>
            <a:solidFill>
              <a:srgbClr val="3366CC"/>
            </a:solidFill>
          </c:spPr>
          <c:invertIfNegative val="1"/>
          <c:cat>
            <c:numRef>
              <c:f>'Proračun snage'!$B$111:$B$115</c:f>
              <c:numCache>
                <c:formatCode>General</c:formatCode>
                <c:ptCount val="5"/>
                <c:pt idx="0">
                  <c:v>5</c:v>
                </c:pt>
                <c:pt idx="1">
                  <c:v>4</c:v>
                </c:pt>
                <c:pt idx="2">
                  <c:v>3</c:v>
                </c:pt>
                <c:pt idx="3">
                  <c:v>2</c:v>
                </c:pt>
                <c:pt idx="4">
                  <c:v>1</c:v>
                </c:pt>
              </c:numCache>
            </c:numRef>
          </c:cat>
          <c:val>
            <c:numRef>
              <c:f>'Proračun snage'!$C$111:$C$115</c:f>
              <c:numCache>
                <c:formatCode>General</c:formatCode>
                <c:ptCount val="5"/>
                <c:pt idx="0">
                  <c:v>2.4</c:v>
                </c:pt>
                <c:pt idx="1">
                  <c:v>2</c:v>
                </c:pt>
                <c:pt idx="2">
                  <c:v>1.8</c:v>
                </c:pt>
                <c:pt idx="3">
                  <c:v>1.5</c:v>
                </c:pt>
                <c:pt idx="4">
                  <c:v>1</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2F8B-48C0-B8B9-37B80FC387E4}"/>
            </c:ext>
          </c:extLst>
        </c:ser>
        <c:ser>
          <c:idx val="1"/>
          <c:order val="1"/>
          <c:tx>
            <c:strRef>
              <c:f>'Proračun snage'!$D$110</c:f>
              <c:strCache>
                <c:ptCount val="1"/>
                <c:pt idx="0">
                  <c:v>OFF (sec)</c:v>
                </c:pt>
              </c:strCache>
            </c:strRef>
          </c:tx>
          <c:spPr>
            <a:solidFill>
              <a:srgbClr val="DC3912"/>
            </a:solidFill>
          </c:spPr>
          <c:invertIfNegative val="1"/>
          <c:cat>
            <c:numRef>
              <c:f>'Proračun snage'!$B$111:$B$115</c:f>
              <c:numCache>
                <c:formatCode>General</c:formatCode>
                <c:ptCount val="5"/>
                <c:pt idx="0">
                  <c:v>5</c:v>
                </c:pt>
                <c:pt idx="1">
                  <c:v>4</c:v>
                </c:pt>
                <c:pt idx="2">
                  <c:v>3</c:v>
                </c:pt>
                <c:pt idx="3">
                  <c:v>2</c:v>
                </c:pt>
                <c:pt idx="4">
                  <c:v>1</c:v>
                </c:pt>
              </c:numCache>
            </c:numRef>
          </c:cat>
          <c:val>
            <c:numRef>
              <c:f>'Proračun snage'!$D$111:$D$115</c:f>
              <c:numCache>
                <c:formatCode>General</c:formatCode>
                <c:ptCount val="5"/>
                <c:pt idx="0">
                  <c:v>1.8</c:v>
                </c:pt>
                <c:pt idx="1">
                  <c:v>2.2000000000000002</c:v>
                </c:pt>
                <c:pt idx="2">
                  <c:v>2.4</c:v>
                </c:pt>
                <c:pt idx="3">
                  <c:v>2.8</c:v>
                </c:pt>
                <c:pt idx="4">
                  <c:v>3</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2F8B-48C0-B8B9-37B80FC387E4}"/>
            </c:ext>
          </c:extLst>
        </c:ser>
        <c:dLbls>
          <c:showLegendKey val="0"/>
          <c:showVal val="0"/>
          <c:showCatName val="0"/>
          <c:showSerName val="0"/>
          <c:showPercent val="0"/>
          <c:showBubbleSize val="0"/>
        </c:dLbls>
        <c:gapWidth val="150"/>
        <c:overlap val="100"/>
        <c:axId val="1881756975"/>
        <c:axId val="1953879285"/>
      </c:barChart>
      <c:catAx>
        <c:axId val="1881756975"/>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953879285"/>
        <c:crosses val="autoZero"/>
        <c:auto val="1"/>
        <c:lblAlgn val="ctr"/>
        <c:lblOffset val="100"/>
        <c:noMultiLvlLbl val="1"/>
      </c:catAx>
      <c:valAx>
        <c:axId val="1953879285"/>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881756975"/>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snage'!$C$116</c:f>
              <c:strCache>
                <c:ptCount val="1"/>
                <c:pt idx="0">
                  <c:v>ON (sec)</c:v>
                </c:pt>
              </c:strCache>
            </c:strRef>
          </c:tx>
          <c:spPr>
            <a:solidFill>
              <a:srgbClr val="3366CC"/>
            </a:solidFill>
          </c:spPr>
          <c:invertIfNegative val="1"/>
          <c:cat>
            <c:numRef>
              <c:f>'Proračun snage'!$B$117:$B$121</c:f>
              <c:numCache>
                <c:formatCode>General</c:formatCode>
                <c:ptCount val="5"/>
                <c:pt idx="0">
                  <c:v>5</c:v>
                </c:pt>
                <c:pt idx="1">
                  <c:v>4</c:v>
                </c:pt>
                <c:pt idx="2">
                  <c:v>3</c:v>
                </c:pt>
                <c:pt idx="3">
                  <c:v>2</c:v>
                </c:pt>
                <c:pt idx="4">
                  <c:v>1</c:v>
                </c:pt>
              </c:numCache>
            </c:numRef>
          </c:cat>
          <c:val>
            <c:numRef>
              <c:f>'Proračun snage'!$C$117:$C$121</c:f>
              <c:numCache>
                <c:formatCode>General</c:formatCode>
                <c:ptCount val="5"/>
                <c:pt idx="0">
                  <c:v>3.5</c:v>
                </c:pt>
                <c:pt idx="1">
                  <c:v>3</c:v>
                </c:pt>
                <c:pt idx="2">
                  <c:v>2.5</c:v>
                </c:pt>
                <c:pt idx="3">
                  <c:v>1.2</c:v>
                </c:pt>
                <c:pt idx="4">
                  <c:v>0.7</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CB4A-4E4F-A729-1BA4C17B8D37}"/>
            </c:ext>
          </c:extLst>
        </c:ser>
        <c:ser>
          <c:idx val="1"/>
          <c:order val="1"/>
          <c:tx>
            <c:strRef>
              <c:f>'Proračun snage'!$D$116</c:f>
              <c:strCache>
                <c:ptCount val="1"/>
                <c:pt idx="0">
                  <c:v>OFF (sec)</c:v>
                </c:pt>
              </c:strCache>
            </c:strRef>
          </c:tx>
          <c:spPr>
            <a:solidFill>
              <a:srgbClr val="DC3912"/>
            </a:solidFill>
          </c:spPr>
          <c:invertIfNegative val="1"/>
          <c:cat>
            <c:numRef>
              <c:f>'Proračun snage'!$B$117:$B$121</c:f>
              <c:numCache>
                <c:formatCode>General</c:formatCode>
                <c:ptCount val="5"/>
                <c:pt idx="0">
                  <c:v>5</c:v>
                </c:pt>
                <c:pt idx="1">
                  <c:v>4</c:v>
                </c:pt>
                <c:pt idx="2">
                  <c:v>3</c:v>
                </c:pt>
                <c:pt idx="3">
                  <c:v>2</c:v>
                </c:pt>
                <c:pt idx="4">
                  <c:v>1</c:v>
                </c:pt>
              </c:numCache>
            </c:numRef>
          </c:cat>
          <c:val>
            <c:numRef>
              <c:f>'Proračun snage'!$D$117:$D$121</c:f>
              <c:numCache>
                <c:formatCode>General</c:formatCode>
                <c:ptCount val="5"/>
                <c:pt idx="0">
                  <c:v>4</c:v>
                </c:pt>
                <c:pt idx="1">
                  <c:v>3.5</c:v>
                </c:pt>
                <c:pt idx="2">
                  <c:v>3.5</c:v>
                </c:pt>
                <c:pt idx="3">
                  <c:v>3.5</c:v>
                </c:pt>
                <c:pt idx="4">
                  <c:v>3.5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CB4A-4E4F-A729-1BA4C17B8D37}"/>
            </c:ext>
          </c:extLst>
        </c:ser>
        <c:dLbls>
          <c:showLegendKey val="0"/>
          <c:showVal val="0"/>
          <c:showCatName val="0"/>
          <c:showSerName val="0"/>
          <c:showPercent val="0"/>
          <c:showBubbleSize val="0"/>
        </c:dLbls>
        <c:gapWidth val="150"/>
        <c:overlap val="100"/>
        <c:axId val="593769435"/>
        <c:axId val="1517735044"/>
      </c:barChart>
      <c:catAx>
        <c:axId val="593769435"/>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517735044"/>
        <c:crosses val="autoZero"/>
        <c:auto val="1"/>
        <c:lblAlgn val="ctr"/>
        <c:lblOffset val="100"/>
        <c:noMultiLvlLbl val="1"/>
      </c:catAx>
      <c:valAx>
        <c:axId val="1517735044"/>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593769435"/>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snage'!$C$122</c:f>
              <c:strCache>
                <c:ptCount val="1"/>
                <c:pt idx="0">
                  <c:v>ON (sec)</c:v>
                </c:pt>
              </c:strCache>
            </c:strRef>
          </c:tx>
          <c:spPr>
            <a:solidFill>
              <a:srgbClr val="3366CC"/>
            </a:solidFill>
          </c:spPr>
          <c:invertIfNegative val="1"/>
          <c:cat>
            <c:numRef>
              <c:f>'Proračun snage'!$B$123:$B$127</c:f>
              <c:numCache>
                <c:formatCode>General</c:formatCode>
                <c:ptCount val="5"/>
                <c:pt idx="0">
                  <c:v>5</c:v>
                </c:pt>
                <c:pt idx="1">
                  <c:v>4</c:v>
                </c:pt>
                <c:pt idx="2">
                  <c:v>3</c:v>
                </c:pt>
                <c:pt idx="3">
                  <c:v>2</c:v>
                </c:pt>
                <c:pt idx="4">
                  <c:v>1</c:v>
                </c:pt>
              </c:numCache>
            </c:numRef>
          </c:cat>
          <c:val>
            <c:numRef>
              <c:f>'Proračun snage'!$C$123:$C$127</c:f>
              <c:numCache>
                <c:formatCode>General</c:formatCode>
                <c:ptCount val="5"/>
                <c:pt idx="0">
                  <c:v>4</c:v>
                </c:pt>
                <c:pt idx="1">
                  <c:v>3</c:v>
                </c:pt>
                <c:pt idx="2">
                  <c:v>2.5</c:v>
                </c:pt>
                <c:pt idx="3">
                  <c:v>1.6</c:v>
                </c:pt>
                <c:pt idx="4">
                  <c:v>1.1000000000000001</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CBA5-4667-9E5A-560F47312D65}"/>
            </c:ext>
          </c:extLst>
        </c:ser>
        <c:ser>
          <c:idx val="1"/>
          <c:order val="1"/>
          <c:tx>
            <c:strRef>
              <c:f>'Proračun snage'!$D$122</c:f>
              <c:strCache>
                <c:ptCount val="1"/>
                <c:pt idx="0">
                  <c:v>OFF (sec)</c:v>
                </c:pt>
              </c:strCache>
            </c:strRef>
          </c:tx>
          <c:spPr>
            <a:solidFill>
              <a:srgbClr val="DC3912"/>
            </a:solidFill>
          </c:spPr>
          <c:invertIfNegative val="1"/>
          <c:cat>
            <c:numRef>
              <c:f>'Proračun snage'!$B$123:$B$127</c:f>
              <c:numCache>
                <c:formatCode>General</c:formatCode>
                <c:ptCount val="5"/>
                <c:pt idx="0">
                  <c:v>5</c:v>
                </c:pt>
                <c:pt idx="1">
                  <c:v>4</c:v>
                </c:pt>
                <c:pt idx="2">
                  <c:v>3</c:v>
                </c:pt>
                <c:pt idx="3">
                  <c:v>2</c:v>
                </c:pt>
                <c:pt idx="4">
                  <c:v>1</c:v>
                </c:pt>
              </c:numCache>
            </c:numRef>
          </c:cat>
          <c:val>
            <c:numRef>
              <c:f>'Proračun snage'!$D$123:$D$127</c:f>
              <c:numCache>
                <c:formatCode>General</c:formatCode>
                <c:ptCount val="5"/>
                <c:pt idx="0">
                  <c:v>6</c:v>
                </c:pt>
                <c:pt idx="1">
                  <c:v>7</c:v>
                </c:pt>
                <c:pt idx="2">
                  <c:v>7.5</c:v>
                </c:pt>
                <c:pt idx="3">
                  <c:v>1.5</c:v>
                </c:pt>
                <c:pt idx="4">
                  <c:v>2.5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CBA5-4667-9E5A-560F47312D65}"/>
            </c:ext>
          </c:extLst>
        </c:ser>
        <c:dLbls>
          <c:showLegendKey val="0"/>
          <c:showVal val="0"/>
          <c:showCatName val="0"/>
          <c:showSerName val="0"/>
          <c:showPercent val="0"/>
          <c:showBubbleSize val="0"/>
        </c:dLbls>
        <c:gapWidth val="150"/>
        <c:overlap val="100"/>
        <c:axId val="1656515774"/>
        <c:axId val="1952897619"/>
      </c:barChart>
      <c:catAx>
        <c:axId val="1656515774"/>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952897619"/>
        <c:crosses val="autoZero"/>
        <c:auto val="1"/>
        <c:lblAlgn val="ctr"/>
        <c:lblOffset val="100"/>
        <c:noMultiLvlLbl val="1"/>
      </c:catAx>
      <c:valAx>
        <c:axId val="1952897619"/>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656515774"/>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snage'!$C$128</c:f>
              <c:strCache>
                <c:ptCount val="1"/>
                <c:pt idx="0">
                  <c:v>ON (sec)</c:v>
                </c:pt>
              </c:strCache>
            </c:strRef>
          </c:tx>
          <c:spPr>
            <a:solidFill>
              <a:srgbClr val="3366CC"/>
            </a:solidFill>
          </c:spPr>
          <c:invertIfNegative val="1"/>
          <c:cat>
            <c:strRef>
              <c:f>'Proračun snage'!$B$129:$B$139</c:f>
              <c:strCache>
                <c:ptCount val="11"/>
                <c:pt idx="0">
                  <c:v>5</c:v>
                </c:pt>
                <c:pt idx="1">
                  <c:v>4</c:v>
                </c:pt>
                <c:pt idx="2">
                  <c:v>3</c:v>
                </c:pt>
                <c:pt idx="3">
                  <c:v>2</c:v>
                </c:pt>
                <c:pt idx="4">
                  <c:v>1</c:v>
                </c:pt>
                <c:pt idx="5">
                  <c:v>Snaga</c:v>
                </c:pt>
                <c:pt idx="6">
                  <c:v>5</c:v>
                </c:pt>
                <c:pt idx="7">
                  <c:v>4</c:v>
                </c:pt>
                <c:pt idx="8">
                  <c:v>3</c:v>
                </c:pt>
                <c:pt idx="9">
                  <c:v>2</c:v>
                </c:pt>
                <c:pt idx="10">
                  <c:v>1</c:v>
                </c:pt>
              </c:strCache>
            </c:strRef>
          </c:cat>
          <c:val>
            <c:numRef>
              <c:f>'Proračun snage'!$C$129:$C$139</c:f>
              <c:numCache>
                <c:formatCode>General</c:formatCode>
                <c:ptCount val="11"/>
                <c:pt idx="0">
                  <c:v>3.4</c:v>
                </c:pt>
                <c:pt idx="1">
                  <c:v>2.9</c:v>
                </c:pt>
                <c:pt idx="2">
                  <c:v>2.4</c:v>
                </c:pt>
                <c:pt idx="3">
                  <c:v>1.9</c:v>
                </c:pt>
                <c:pt idx="4">
                  <c:v>1.2</c:v>
                </c:pt>
                <c:pt idx="5">
                  <c:v>0</c:v>
                </c:pt>
                <c:pt idx="6">
                  <c:v>2.5</c:v>
                </c:pt>
                <c:pt idx="7">
                  <c:v>2</c:v>
                </c:pt>
                <c:pt idx="8">
                  <c:v>1.8</c:v>
                </c:pt>
                <c:pt idx="9">
                  <c:v>1.5</c:v>
                </c:pt>
                <c:pt idx="10">
                  <c:v>1</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039C-4C9E-ACB1-DD5B32A0DE3E}"/>
            </c:ext>
          </c:extLst>
        </c:ser>
        <c:ser>
          <c:idx val="1"/>
          <c:order val="1"/>
          <c:tx>
            <c:strRef>
              <c:f>'Proračun snage'!$D$128</c:f>
              <c:strCache>
                <c:ptCount val="1"/>
                <c:pt idx="0">
                  <c:v>OFF (sec)</c:v>
                </c:pt>
              </c:strCache>
            </c:strRef>
          </c:tx>
          <c:spPr>
            <a:solidFill>
              <a:srgbClr val="DC3912"/>
            </a:solidFill>
          </c:spPr>
          <c:invertIfNegative val="1"/>
          <c:cat>
            <c:strRef>
              <c:f>'Proračun snage'!$B$129:$B$139</c:f>
              <c:strCache>
                <c:ptCount val="11"/>
                <c:pt idx="0">
                  <c:v>5</c:v>
                </c:pt>
                <c:pt idx="1">
                  <c:v>4</c:v>
                </c:pt>
                <c:pt idx="2">
                  <c:v>3</c:v>
                </c:pt>
                <c:pt idx="3">
                  <c:v>2</c:v>
                </c:pt>
                <c:pt idx="4">
                  <c:v>1</c:v>
                </c:pt>
                <c:pt idx="5">
                  <c:v>Snaga</c:v>
                </c:pt>
                <c:pt idx="6">
                  <c:v>5</c:v>
                </c:pt>
                <c:pt idx="7">
                  <c:v>4</c:v>
                </c:pt>
                <c:pt idx="8">
                  <c:v>3</c:v>
                </c:pt>
                <c:pt idx="9">
                  <c:v>2</c:v>
                </c:pt>
                <c:pt idx="10">
                  <c:v>1</c:v>
                </c:pt>
              </c:strCache>
            </c:strRef>
          </c:cat>
          <c:val>
            <c:numRef>
              <c:f>'Proračun snage'!$D$129:$D$139</c:f>
              <c:numCache>
                <c:formatCode>General</c:formatCode>
                <c:ptCount val="11"/>
                <c:pt idx="0">
                  <c:v>6.6</c:v>
                </c:pt>
                <c:pt idx="1">
                  <c:v>7.1</c:v>
                </c:pt>
                <c:pt idx="2">
                  <c:v>7.6</c:v>
                </c:pt>
                <c:pt idx="3">
                  <c:v>8.1</c:v>
                </c:pt>
                <c:pt idx="4">
                  <c:v>8.8000000000000007</c:v>
                </c:pt>
                <c:pt idx="5">
                  <c:v>0</c:v>
                </c:pt>
                <c:pt idx="6">
                  <c:v>1.3</c:v>
                </c:pt>
                <c:pt idx="7">
                  <c:v>2</c:v>
                </c:pt>
                <c:pt idx="8">
                  <c:v>2.4</c:v>
                </c:pt>
                <c:pt idx="9">
                  <c:v>2.8</c:v>
                </c:pt>
                <c:pt idx="10">
                  <c:v>3.2</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039C-4C9E-ACB1-DD5B32A0DE3E}"/>
            </c:ext>
          </c:extLst>
        </c:ser>
        <c:dLbls>
          <c:showLegendKey val="0"/>
          <c:showVal val="0"/>
          <c:showCatName val="0"/>
          <c:showSerName val="0"/>
          <c:showPercent val="0"/>
          <c:showBubbleSize val="0"/>
        </c:dLbls>
        <c:gapWidth val="150"/>
        <c:overlap val="100"/>
        <c:axId val="1315589309"/>
        <c:axId val="1293144021"/>
      </c:barChart>
      <c:catAx>
        <c:axId val="1315589309"/>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293144021"/>
        <c:crosses val="autoZero"/>
        <c:auto val="1"/>
        <c:lblAlgn val="ctr"/>
        <c:lblOffset val="100"/>
        <c:noMultiLvlLbl val="1"/>
      </c:catAx>
      <c:valAx>
        <c:axId val="1293144021"/>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315589309"/>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snage'!$C$134</c:f>
              <c:strCache>
                <c:ptCount val="1"/>
                <c:pt idx="0">
                  <c:v>ON (sec)</c:v>
                </c:pt>
              </c:strCache>
            </c:strRef>
          </c:tx>
          <c:spPr>
            <a:solidFill>
              <a:srgbClr val="3366CC"/>
            </a:solidFill>
          </c:spPr>
          <c:invertIfNegative val="1"/>
          <c:cat>
            <c:numRef>
              <c:f>'Proračun snage'!$B$135:$B$139</c:f>
              <c:numCache>
                <c:formatCode>General</c:formatCode>
                <c:ptCount val="5"/>
                <c:pt idx="0">
                  <c:v>5</c:v>
                </c:pt>
                <c:pt idx="1">
                  <c:v>4</c:v>
                </c:pt>
                <c:pt idx="2">
                  <c:v>3</c:v>
                </c:pt>
                <c:pt idx="3">
                  <c:v>2</c:v>
                </c:pt>
                <c:pt idx="4">
                  <c:v>1</c:v>
                </c:pt>
              </c:numCache>
            </c:numRef>
          </c:cat>
          <c:val>
            <c:numRef>
              <c:f>'Proračun snage'!$C$135:$C$139</c:f>
              <c:numCache>
                <c:formatCode>General</c:formatCode>
                <c:ptCount val="5"/>
                <c:pt idx="0">
                  <c:v>2.5</c:v>
                </c:pt>
                <c:pt idx="1">
                  <c:v>2</c:v>
                </c:pt>
                <c:pt idx="2">
                  <c:v>1.8</c:v>
                </c:pt>
                <c:pt idx="3">
                  <c:v>1.5</c:v>
                </c:pt>
                <c:pt idx="4">
                  <c:v>1</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48B4-45A9-A4A2-2FC76268B8EB}"/>
            </c:ext>
          </c:extLst>
        </c:ser>
        <c:ser>
          <c:idx val="1"/>
          <c:order val="1"/>
          <c:tx>
            <c:strRef>
              <c:f>'Proračun snage'!$D$134</c:f>
              <c:strCache>
                <c:ptCount val="1"/>
                <c:pt idx="0">
                  <c:v>OFF (sec)</c:v>
                </c:pt>
              </c:strCache>
            </c:strRef>
          </c:tx>
          <c:spPr>
            <a:solidFill>
              <a:srgbClr val="DC3912"/>
            </a:solidFill>
          </c:spPr>
          <c:invertIfNegative val="1"/>
          <c:cat>
            <c:numRef>
              <c:f>'Proračun snage'!$B$135:$B$139</c:f>
              <c:numCache>
                <c:formatCode>General</c:formatCode>
                <c:ptCount val="5"/>
                <c:pt idx="0">
                  <c:v>5</c:v>
                </c:pt>
                <c:pt idx="1">
                  <c:v>4</c:v>
                </c:pt>
                <c:pt idx="2">
                  <c:v>3</c:v>
                </c:pt>
                <c:pt idx="3">
                  <c:v>2</c:v>
                </c:pt>
                <c:pt idx="4">
                  <c:v>1</c:v>
                </c:pt>
              </c:numCache>
            </c:numRef>
          </c:cat>
          <c:val>
            <c:numRef>
              <c:f>'Proračun snage'!$D$135:$D$139</c:f>
              <c:numCache>
                <c:formatCode>General</c:formatCode>
                <c:ptCount val="5"/>
                <c:pt idx="0">
                  <c:v>1.3</c:v>
                </c:pt>
                <c:pt idx="1">
                  <c:v>2</c:v>
                </c:pt>
                <c:pt idx="2">
                  <c:v>2.4</c:v>
                </c:pt>
                <c:pt idx="3">
                  <c:v>2.8</c:v>
                </c:pt>
                <c:pt idx="4">
                  <c:v>3.2</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48B4-45A9-A4A2-2FC76268B8EB}"/>
            </c:ext>
          </c:extLst>
        </c:ser>
        <c:dLbls>
          <c:showLegendKey val="0"/>
          <c:showVal val="0"/>
          <c:showCatName val="0"/>
          <c:showSerName val="0"/>
          <c:showPercent val="0"/>
          <c:showBubbleSize val="0"/>
        </c:dLbls>
        <c:gapWidth val="150"/>
        <c:overlap val="100"/>
        <c:axId val="482298899"/>
        <c:axId val="783760134"/>
      </c:barChart>
      <c:catAx>
        <c:axId val="482298899"/>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783760134"/>
        <c:crosses val="autoZero"/>
        <c:auto val="1"/>
        <c:lblAlgn val="ctr"/>
        <c:lblOffset val="100"/>
        <c:noMultiLvlLbl val="1"/>
      </c:catAx>
      <c:valAx>
        <c:axId val="783760134"/>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482298899"/>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snage'!$C$140</c:f>
              <c:strCache>
                <c:ptCount val="1"/>
                <c:pt idx="0">
                  <c:v>ON (sec)</c:v>
                </c:pt>
              </c:strCache>
            </c:strRef>
          </c:tx>
          <c:spPr>
            <a:solidFill>
              <a:srgbClr val="3366CC"/>
            </a:solidFill>
          </c:spPr>
          <c:invertIfNegative val="1"/>
          <c:cat>
            <c:numRef>
              <c:f>'Proračun snage'!$B$141:$B$145</c:f>
              <c:numCache>
                <c:formatCode>General</c:formatCode>
                <c:ptCount val="5"/>
                <c:pt idx="0">
                  <c:v>5</c:v>
                </c:pt>
                <c:pt idx="1">
                  <c:v>4</c:v>
                </c:pt>
                <c:pt idx="2">
                  <c:v>3</c:v>
                </c:pt>
                <c:pt idx="3">
                  <c:v>2</c:v>
                </c:pt>
                <c:pt idx="4">
                  <c:v>1</c:v>
                </c:pt>
              </c:numCache>
            </c:numRef>
          </c:cat>
          <c:val>
            <c:numRef>
              <c:f>'Proračun snage'!$C$141:$C$145</c:f>
              <c:numCache>
                <c:formatCode>General</c:formatCode>
                <c:ptCount val="5"/>
                <c:pt idx="0">
                  <c:v>1.8</c:v>
                </c:pt>
                <c:pt idx="1">
                  <c:v>1.5</c:v>
                </c:pt>
                <c:pt idx="2">
                  <c:v>1.2</c:v>
                </c:pt>
                <c:pt idx="3">
                  <c:v>0.9</c:v>
                </c:pt>
                <c:pt idx="4">
                  <c:v>0.6</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E018-474E-9E28-DF92B798428A}"/>
            </c:ext>
          </c:extLst>
        </c:ser>
        <c:ser>
          <c:idx val="1"/>
          <c:order val="1"/>
          <c:tx>
            <c:strRef>
              <c:f>'Proračun snage'!$D$140</c:f>
              <c:strCache>
                <c:ptCount val="1"/>
                <c:pt idx="0">
                  <c:v>OFF (sec)</c:v>
                </c:pt>
              </c:strCache>
            </c:strRef>
          </c:tx>
          <c:spPr>
            <a:solidFill>
              <a:srgbClr val="DC3912"/>
            </a:solidFill>
          </c:spPr>
          <c:invertIfNegative val="1"/>
          <c:cat>
            <c:numRef>
              <c:f>'Proračun snage'!$B$141:$B$145</c:f>
              <c:numCache>
                <c:formatCode>General</c:formatCode>
                <c:ptCount val="5"/>
                <c:pt idx="0">
                  <c:v>5</c:v>
                </c:pt>
                <c:pt idx="1">
                  <c:v>4</c:v>
                </c:pt>
                <c:pt idx="2">
                  <c:v>3</c:v>
                </c:pt>
                <c:pt idx="3">
                  <c:v>2</c:v>
                </c:pt>
                <c:pt idx="4">
                  <c:v>1</c:v>
                </c:pt>
              </c:numCache>
            </c:numRef>
          </c:cat>
          <c:val>
            <c:numRef>
              <c:f>'Proračun snage'!$D$141:$D$145</c:f>
              <c:numCache>
                <c:formatCode>General</c:formatCode>
                <c:ptCount val="5"/>
                <c:pt idx="0">
                  <c:v>4.2</c:v>
                </c:pt>
                <c:pt idx="1">
                  <c:v>4.5</c:v>
                </c:pt>
                <c:pt idx="2">
                  <c:v>4.8</c:v>
                </c:pt>
                <c:pt idx="3">
                  <c:v>5.0999999999999996</c:v>
                </c:pt>
                <c:pt idx="4">
                  <c:v>5.4</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E018-474E-9E28-DF92B798428A}"/>
            </c:ext>
          </c:extLst>
        </c:ser>
        <c:dLbls>
          <c:showLegendKey val="0"/>
          <c:showVal val="0"/>
          <c:showCatName val="0"/>
          <c:showSerName val="0"/>
          <c:showPercent val="0"/>
          <c:showBubbleSize val="0"/>
        </c:dLbls>
        <c:gapWidth val="150"/>
        <c:overlap val="100"/>
        <c:axId val="4790937"/>
        <c:axId val="24951277"/>
      </c:barChart>
      <c:catAx>
        <c:axId val="4790937"/>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24951277"/>
        <c:crosses val="autoZero"/>
        <c:auto val="1"/>
        <c:lblAlgn val="ctr"/>
        <c:lblOffset val="100"/>
        <c:noMultiLvlLbl val="1"/>
      </c:catAx>
      <c:valAx>
        <c:axId val="24951277"/>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4790937"/>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snage'!$C$146</c:f>
              <c:strCache>
                <c:ptCount val="1"/>
                <c:pt idx="0">
                  <c:v>ON (sec)</c:v>
                </c:pt>
              </c:strCache>
            </c:strRef>
          </c:tx>
          <c:spPr>
            <a:solidFill>
              <a:srgbClr val="3366CC"/>
            </a:solidFill>
          </c:spPr>
          <c:invertIfNegative val="1"/>
          <c:cat>
            <c:numRef>
              <c:f>'Proračun snage'!$B$147:$B$151</c:f>
              <c:numCache>
                <c:formatCode>General</c:formatCode>
                <c:ptCount val="5"/>
                <c:pt idx="0">
                  <c:v>5</c:v>
                </c:pt>
                <c:pt idx="1">
                  <c:v>4</c:v>
                </c:pt>
                <c:pt idx="2">
                  <c:v>3</c:v>
                </c:pt>
                <c:pt idx="3">
                  <c:v>2</c:v>
                </c:pt>
                <c:pt idx="4">
                  <c:v>1</c:v>
                </c:pt>
              </c:numCache>
            </c:numRef>
          </c:cat>
          <c:val>
            <c:numRef>
              <c:f>'Proračun snage'!$C$147:$C$151</c:f>
              <c:numCache>
                <c:formatCode>General</c:formatCode>
                <c:ptCount val="5"/>
                <c:pt idx="0">
                  <c:v>3</c:v>
                </c:pt>
                <c:pt idx="1">
                  <c:v>2.6</c:v>
                </c:pt>
                <c:pt idx="2">
                  <c:v>2.2000000000000002</c:v>
                </c:pt>
                <c:pt idx="3">
                  <c:v>1.8</c:v>
                </c:pt>
                <c:pt idx="4">
                  <c:v>1.4</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E814-4650-91BD-B5BD166B0761}"/>
            </c:ext>
          </c:extLst>
        </c:ser>
        <c:ser>
          <c:idx val="1"/>
          <c:order val="1"/>
          <c:tx>
            <c:strRef>
              <c:f>'Proračun snage'!$D$146</c:f>
              <c:strCache>
                <c:ptCount val="1"/>
                <c:pt idx="0">
                  <c:v>OFF (sec)</c:v>
                </c:pt>
              </c:strCache>
            </c:strRef>
          </c:tx>
          <c:spPr>
            <a:solidFill>
              <a:srgbClr val="DC3912"/>
            </a:solidFill>
          </c:spPr>
          <c:invertIfNegative val="1"/>
          <c:cat>
            <c:numRef>
              <c:f>'Proračun snage'!$B$147:$B$151</c:f>
              <c:numCache>
                <c:formatCode>General</c:formatCode>
                <c:ptCount val="5"/>
                <c:pt idx="0">
                  <c:v>5</c:v>
                </c:pt>
                <c:pt idx="1">
                  <c:v>4</c:v>
                </c:pt>
                <c:pt idx="2">
                  <c:v>3</c:v>
                </c:pt>
                <c:pt idx="3">
                  <c:v>2</c:v>
                </c:pt>
                <c:pt idx="4">
                  <c:v>1</c:v>
                </c:pt>
              </c:numCache>
            </c:numRef>
          </c:cat>
          <c:val>
            <c:numRef>
              <c:f>'Proračun snage'!$D$147:$D$151</c:f>
              <c:numCache>
                <c:formatCode>General</c:formatCode>
                <c:ptCount val="5"/>
                <c:pt idx="0">
                  <c:v>3</c:v>
                </c:pt>
                <c:pt idx="1">
                  <c:v>3.4</c:v>
                </c:pt>
                <c:pt idx="2">
                  <c:v>3.8</c:v>
                </c:pt>
                <c:pt idx="3">
                  <c:v>4.2</c:v>
                </c:pt>
                <c:pt idx="4">
                  <c:v>4.5999999999999996</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E814-4650-91BD-B5BD166B0761}"/>
            </c:ext>
          </c:extLst>
        </c:ser>
        <c:dLbls>
          <c:showLegendKey val="0"/>
          <c:showVal val="0"/>
          <c:showCatName val="0"/>
          <c:showSerName val="0"/>
          <c:showPercent val="0"/>
          <c:showBubbleSize val="0"/>
        </c:dLbls>
        <c:gapWidth val="150"/>
        <c:overlap val="100"/>
        <c:axId val="1646383911"/>
        <c:axId val="1812810818"/>
      </c:barChart>
      <c:catAx>
        <c:axId val="1646383911"/>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812810818"/>
        <c:crosses val="autoZero"/>
        <c:auto val="1"/>
        <c:lblAlgn val="ctr"/>
        <c:lblOffset val="100"/>
        <c:noMultiLvlLbl val="1"/>
      </c:catAx>
      <c:valAx>
        <c:axId val="1812810818"/>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646383911"/>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snage'!$C$152</c:f>
              <c:strCache>
                <c:ptCount val="1"/>
                <c:pt idx="0">
                  <c:v>ON (sec)</c:v>
                </c:pt>
              </c:strCache>
            </c:strRef>
          </c:tx>
          <c:spPr>
            <a:solidFill>
              <a:srgbClr val="3366CC"/>
            </a:solidFill>
          </c:spPr>
          <c:invertIfNegative val="1"/>
          <c:cat>
            <c:numRef>
              <c:f>'Proračun snage'!$B$153:$B$157</c:f>
              <c:numCache>
                <c:formatCode>General</c:formatCode>
                <c:ptCount val="5"/>
                <c:pt idx="0">
                  <c:v>5</c:v>
                </c:pt>
                <c:pt idx="1">
                  <c:v>4</c:v>
                </c:pt>
                <c:pt idx="2">
                  <c:v>3</c:v>
                </c:pt>
                <c:pt idx="3">
                  <c:v>2</c:v>
                </c:pt>
                <c:pt idx="4">
                  <c:v>1</c:v>
                </c:pt>
              </c:numCache>
            </c:numRef>
          </c:cat>
          <c:val>
            <c:numRef>
              <c:f>'Proračun snage'!$C$153:$C$157</c:f>
              <c:numCache>
                <c:formatCode>General</c:formatCode>
                <c:ptCount val="5"/>
                <c:pt idx="0">
                  <c:v>2.5</c:v>
                </c:pt>
                <c:pt idx="1">
                  <c:v>2.2000000000000002</c:v>
                </c:pt>
                <c:pt idx="2">
                  <c:v>1.8</c:v>
                </c:pt>
                <c:pt idx="3">
                  <c:v>1.5</c:v>
                </c:pt>
                <c:pt idx="4">
                  <c:v>1.2</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7AE8-4E53-84F4-9B0334A928C8}"/>
            </c:ext>
          </c:extLst>
        </c:ser>
        <c:ser>
          <c:idx val="1"/>
          <c:order val="1"/>
          <c:tx>
            <c:strRef>
              <c:f>'Proračun snage'!$D$152</c:f>
              <c:strCache>
                <c:ptCount val="1"/>
                <c:pt idx="0">
                  <c:v>OFF (sec)</c:v>
                </c:pt>
              </c:strCache>
            </c:strRef>
          </c:tx>
          <c:spPr>
            <a:solidFill>
              <a:srgbClr val="DC3912"/>
            </a:solidFill>
          </c:spPr>
          <c:invertIfNegative val="1"/>
          <c:cat>
            <c:numRef>
              <c:f>'Proračun snage'!$B$153:$B$157</c:f>
              <c:numCache>
                <c:formatCode>General</c:formatCode>
                <c:ptCount val="5"/>
                <c:pt idx="0">
                  <c:v>5</c:v>
                </c:pt>
                <c:pt idx="1">
                  <c:v>4</c:v>
                </c:pt>
                <c:pt idx="2">
                  <c:v>3</c:v>
                </c:pt>
                <c:pt idx="3">
                  <c:v>2</c:v>
                </c:pt>
                <c:pt idx="4">
                  <c:v>1</c:v>
                </c:pt>
              </c:numCache>
            </c:numRef>
          </c:cat>
          <c:val>
            <c:numRef>
              <c:f>'Proračun snage'!$D$153:$D$157</c:f>
              <c:numCache>
                <c:formatCode>General</c:formatCode>
                <c:ptCount val="5"/>
                <c:pt idx="0">
                  <c:v>6.7</c:v>
                </c:pt>
                <c:pt idx="1">
                  <c:v>7</c:v>
                </c:pt>
                <c:pt idx="2">
                  <c:v>7.4</c:v>
                </c:pt>
                <c:pt idx="3">
                  <c:v>7.7</c:v>
                </c:pt>
                <c:pt idx="4">
                  <c:v>8</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7AE8-4E53-84F4-9B0334A928C8}"/>
            </c:ext>
          </c:extLst>
        </c:ser>
        <c:dLbls>
          <c:showLegendKey val="0"/>
          <c:showVal val="0"/>
          <c:showCatName val="0"/>
          <c:showSerName val="0"/>
          <c:showPercent val="0"/>
          <c:showBubbleSize val="0"/>
        </c:dLbls>
        <c:gapWidth val="150"/>
        <c:overlap val="100"/>
        <c:axId val="191802317"/>
        <c:axId val="263370699"/>
      </c:barChart>
      <c:catAx>
        <c:axId val="191802317"/>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263370699"/>
        <c:crosses val="autoZero"/>
        <c:auto val="1"/>
        <c:lblAlgn val="ctr"/>
        <c:lblOffset val="100"/>
        <c:noMultiLvlLbl val="1"/>
      </c:catAx>
      <c:valAx>
        <c:axId val="263370699"/>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91802317"/>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snage'!$C$170</c:f>
              <c:strCache>
                <c:ptCount val="1"/>
                <c:pt idx="0">
                  <c:v>ON (sec)</c:v>
                </c:pt>
              </c:strCache>
            </c:strRef>
          </c:tx>
          <c:spPr>
            <a:solidFill>
              <a:srgbClr val="3366CC"/>
            </a:solidFill>
          </c:spPr>
          <c:invertIfNegative val="1"/>
          <c:cat>
            <c:numRef>
              <c:f>'Proračun snage'!$B$171:$B$175</c:f>
              <c:numCache>
                <c:formatCode>General</c:formatCode>
                <c:ptCount val="5"/>
                <c:pt idx="0">
                  <c:v>5</c:v>
                </c:pt>
                <c:pt idx="1">
                  <c:v>4</c:v>
                </c:pt>
                <c:pt idx="2">
                  <c:v>3</c:v>
                </c:pt>
                <c:pt idx="3">
                  <c:v>2</c:v>
                </c:pt>
                <c:pt idx="4">
                  <c:v>1</c:v>
                </c:pt>
              </c:numCache>
            </c:numRef>
          </c:cat>
          <c:val>
            <c:numRef>
              <c:f>'Proračun snage'!$C$171:$C$175</c:f>
              <c:numCache>
                <c:formatCode>General</c:formatCode>
                <c:ptCount val="5"/>
                <c:pt idx="0">
                  <c:v>3.93</c:v>
                </c:pt>
                <c:pt idx="1">
                  <c:v>3.28</c:v>
                </c:pt>
                <c:pt idx="2">
                  <c:v>2.62</c:v>
                </c:pt>
                <c:pt idx="3">
                  <c:v>1.6</c:v>
                </c:pt>
                <c:pt idx="4">
                  <c:v>1.3</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48B4-4702-91D4-5DE370ABCB69}"/>
            </c:ext>
          </c:extLst>
        </c:ser>
        <c:ser>
          <c:idx val="1"/>
          <c:order val="1"/>
          <c:tx>
            <c:strRef>
              <c:f>'Proračun snage'!$D$170</c:f>
              <c:strCache>
                <c:ptCount val="1"/>
                <c:pt idx="0">
                  <c:v>OFF (sec)</c:v>
                </c:pt>
              </c:strCache>
            </c:strRef>
          </c:tx>
          <c:spPr>
            <a:solidFill>
              <a:srgbClr val="DC3912"/>
            </a:solidFill>
          </c:spPr>
          <c:invertIfNegative val="1"/>
          <c:cat>
            <c:numRef>
              <c:f>'Proračun snage'!$B$171:$B$175</c:f>
              <c:numCache>
                <c:formatCode>General</c:formatCode>
                <c:ptCount val="5"/>
                <c:pt idx="0">
                  <c:v>5</c:v>
                </c:pt>
                <c:pt idx="1">
                  <c:v>4</c:v>
                </c:pt>
                <c:pt idx="2">
                  <c:v>3</c:v>
                </c:pt>
                <c:pt idx="3">
                  <c:v>2</c:v>
                </c:pt>
                <c:pt idx="4">
                  <c:v>1</c:v>
                </c:pt>
              </c:numCache>
            </c:numRef>
          </c:cat>
          <c:val>
            <c:numRef>
              <c:f>'Proračun snage'!$D$171:$D$175</c:f>
              <c:numCache>
                <c:formatCode>General</c:formatCode>
                <c:ptCount val="5"/>
                <c:pt idx="0">
                  <c:v>6.07</c:v>
                </c:pt>
                <c:pt idx="1">
                  <c:v>6.72</c:v>
                </c:pt>
                <c:pt idx="2">
                  <c:v>7.38</c:v>
                </c:pt>
                <c:pt idx="3">
                  <c:v>8.4</c:v>
                </c:pt>
                <c:pt idx="4">
                  <c:v>3.5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48B4-4702-91D4-5DE370ABCB69}"/>
            </c:ext>
          </c:extLst>
        </c:ser>
        <c:dLbls>
          <c:showLegendKey val="0"/>
          <c:showVal val="0"/>
          <c:showCatName val="0"/>
          <c:showSerName val="0"/>
          <c:showPercent val="0"/>
          <c:showBubbleSize val="0"/>
        </c:dLbls>
        <c:gapWidth val="150"/>
        <c:overlap val="100"/>
        <c:axId val="842698761"/>
        <c:axId val="577131302"/>
      </c:barChart>
      <c:catAx>
        <c:axId val="842698761"/>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577131302"/>
        <c:crosses val="autoZero"/>
        <c:auto val="1"/>
        <c:lblAlgn val="ctr"/>
        <c:lblOffset val="100"/>
        <c:noMultiLvlLbl val="1"/>
      </c:catAx>
      <c:valAx>
        <c:axId val="577131302"/>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842698761"/>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snage'!$C$164</c:f>
              <c:strCache>
                <c:ptCount val="1"/>
                <c:pt idx="0">
                  <c:v>ON (sec)</c:v>
                </c:pt>
              </c:strCache>
            </c:strRef>
          </c:tx>
          <c:spPr>
            <a:solidFill>
              <a:srgbClr val="3366CC"/>
            </a:solidFill>
          </c:spPr>
          <c:invertIfNegative val="1"/>
          <c:cat>
            <c:numRef>
              <c:f>'Proračun snage'!$B$165:$B$169</c:f>
              <c:numCache>
                <c:formatCode>General</c:formatCode>
                <c:ptCount val="5"/>
                <c:pt idx="0">
                  <c:v>5</c:v>
                </c:pt>
                <c:pt idx="1">
                  <c:v>4</c:v>
                </c:pt>
                <c:pt idx="2">
                  <c:v>3</c:v>
                </c:pt>
                <c:pt idx="3">
                  <c:v>2</c:v>
                </c:pt>
                <c:pt idx="4">
                  <c:v>1</c:v>
                </c:pt>
              </c:numCache>
            </c:numRef>
          </c:cat>
          <c:val>
            <c:numRef>
              <c:f>'Proračun snage'!$C$165:$C$169</c:f>
              <c:numCache>
                <c:formatCode>General</c:formatCode>
                <c:ptCount val="5"/>
                <c:pt idx="0">
                  <c:v>3</c:v>
                </c:pt>
                <c:pt idx="1">
                  <c:v>2.5</c:v>
                </c:pt>
                <c:pt idx="2">
                  <c:v>2</c:v>
                </c:pt>
                <c:pt idx="3">
                  <c:v>1.5</c:v>
                </c:pt>
                <c:pt idx="4">
                  <c:v>1.5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FF46-4464-A6C7-8E7155666141}"/>
            </c:ext>
          </c:extLst>
        </c:ser>
        <c:ser>
          <c:idx val="1"/>
          <c:order val="1"/>
          <c:tx>
            <c:strRef>
              <c:f>'Proračun snage'!$D$164</c:f>
              <c:strCache>
                <c:ptCount val="1"/>
                <c:pt idx="0">
                  <c:v>OFF (sec)</c:v>
                </c:pt>
              </c:strCache>
            </c:strRef>
          </c:tx>
          <c:spPr>
            <a:solidFill>
              <a:srgbClr val="DC3912"/>
            </a:solidFill>
          </c:spPr>
          <c:invertIfNegative val="1"/>
          <c:cat>
            <c:numRef>
              <c:f>'Proračun snage'!$B$165:$B$169</c:f>
              <c:numCache>
                <c:formatCode>General</c:formatCode>
                <c:ptCount val="5"/>
                <c:pt idx="0">
                  <c:v>5</c:v>
                </c:pt>
                <c:pt idx="1">
                  <c:v>4</c:v>
                </c:pt>
                <c:pt idx="2">
                  <c:v>3</c:v>
                </c:pt>
                <c:pt idx="3">
                  <c:v>2</c:v>
                </c:pt>
                <c:pt idx="4">
                  <c:v>1</c:v>
                </c:pt>
              </c:numCache>
            </c:numRef>
          </c:cat>
          <c:val>
            <c:numRef>
              <c:f>'Proračun snage'!$D$165:$D$169</c:f>
              <c:numCache>
                <c:formatCode>General</c:formatCode>
                <c:ptCount val="5"/>
                <c:pt idx="0">
                  <c:v>2.2000000000000002</c:v>
                </c:pt>
                <c:pt idx="1">
                  <c:v>2.7</c:v>
                </c:pt>
                <c:pt idx="2">
                  <c:v>3</c:v>
                </c:pt>
                <c:pt idx="3">
                  <c:v>3</c:v>
                </c:pt>
                <c:pt idx="4">
                  <c:v>3.6</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FF46-4464-A6C7-8E7155666141}"/>
            </c:ext>
          </c:extLst>
        </c:ser>
        <c:dLbls>
          <c:showLegendKey val="0"/>
          <c:showVal val="0"/>
          <c:showCatName val="0"/>
          <c:showSerName val="0"/>
          <c:showPercent val="0"/>
          <c:showBubbleSize val="0"/>
        </c:dLbls>
        <c:gapWidth val="150"/>
        <c:overlap val="100"/>
        <c:axId val="2057777321"/>
        <c:axId val="155327506"/>
      </c:barChart>
      <c:catAx>
        <c:axId val="2057777321"/>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55327506"/>
        <c:crosses val="autoZero"/>
        <c:auto val="1"/>
        <c:lblAlgn val="ctr"/>
        <c:lblOffset val="100"/>
        <c:noMultiLvlLbl val="1"/>
      </c:catAx>
      <c:valAx>
        <c:axId val="155327506"/>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2057777321"/>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snage'!$C$182</c:f>
              <c:strCache>
                <c:ptCount val="1"/>
                <c:pt idx="0">
                  <c:v>ON (sec)</c:v>
                </c:pt>
              </c:strCache>
            </c:strRef>
          </c:tx>
          <c:spPr>
            <a:solidFill>
              <a:srgbClr val="3366CC"/>
            </a:solidFill>
          </c:spPr>
          <c:invertIfNegative val="1"/>
          <c:cat>
            <c:numRef>
              <c:f>'Proračun snage'!$B$183:$B$187</c:f>
              <c:numCache>
                <c:formatCode>General</c:formatCode>
                <c:ptCount val="5"/>
                <c:pt idx="0">
                  <c:v>5</c:v>
                </c:pt>
                <c:pt idx="1">
                  <c:v>4</c:v>
                </c:pt>
                <c:pt idx="2">
                  <c:v>3</c:v>
                </c:pt>
                <c:pt idx="3">
                  <c:v>2</c:v>
                </c:pt>
                <c:pt idx="4">
                  <c:v>1</c:v>
                </c:pt>
              </c:numCache>
            </c:numRef>
          </c:cat>
          <c:val>
            <c:numRef>
              <c:f>'Proračun snage'!$C$183:$C$187</c:f>
              <c:numCache>
                <c:formatCode>General</c:formatCode>
                <c:ptCount val="5"/>
                <c:pt idx="0">
                  <c:v>3.5</c:v>
                </c:pt>
                <c:pt idx="1">
                  <c:v>3</c:v>
                </c:pt>
                <c:pt idx="2">
                  <c:v>2.5</c:v>
                </c:pt>
                <c:pt idx="3">
                  <c:v>2</c:v>
                </c:pt>
                <c:pt idx="4">
                  <c:v>1.5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0834-4188-A91D-330CC7F9EAE0}"/>
            </c:ext>
          </c:extLst>
        </c:ser>
        <c:ser>
          <c:idx val="1"/>
          <c:order val="1"/>
          <c:tx>
            <c:strRef>
              <c:f>'Proračun snage'!$D$182</c:f>
              <c:strCache>
                <c:ptCount val="1"/>
                <c:pt idx="0">
                  <c:v>OFF (sec)</c:v>
                </c:pt>
              </c:strCache>
            </c:strRef>
          </c:tx>
          <c:spPr>
            <a:solidFill>
              <a:srgbClr val="DC3912"/>
            </a:solidFill>
          </c:spPr>
          <c:invertIfNegative val="1"/>
          <c:cat>
            <c:numRef>
              <c:f>'Proračun snage'!$B$183:$B$187</c:f>
              <c:numCache>
                <c:formatCode>General</c:formatCode>
                <c:ptCount val="5"/>
                <c:pt idx="0">
                  <c:v>5</c:v>
                </c:pt>
                <c:pt idx="1">
                  <c:v>4</c:v>
                </c:pt>
                <c:pt idx="2">
                  <c:v>3</c:v>
                </c:pt>
                <c:pt idx="3">
                  <c:v>2</c:v>
                </c:pt>
                <c:pt idx="4">
                  <c:v>1</c:v>
                </c:pt>
              </c:numCache>
            </c:numRef>
          </c:cat>
          <c:val>
            <c:numRef>
              <c:f>'Proračun snage'!$D$183:$D$187</c:f>
              <c:numCache>
                <c:formatCode>General</c:formatCode>
                <c:ptCount val="5"/>
                <c:pt idx="0">
                  <c:v>2.5</c:v>
                </c:pt>
                <c:pt idx="1">
                  <c:v>3</c:v>
                </c:pt>
                <c:pt idx="2">
                  <c:v>3.5</c:v>
                </c:pt>
                <c:pt idx="3">
                  <c:v>4</c:v>
                </c:pt>
                <c:pt idx="4">
                  <c:v>4.5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0834-4188-A91D-330CC7F9EAE0}"/>
            </c:ext>
          </c:extLst>
        </c:ser>
        <c:dLbls>
          <c:showLegendKey val="0"/>
          <c:showVal val="0"/>
          <c:showCatName val="0"/>
          <c:showSerName val="0"/>
          <c:showPercent val="0"/>
          <c:showBubbleSize val="0"/>
        </c:dLbls>
        <c:gapWidth val="150"/>
        <c:overlap val="100"/>
        <c:axId val="359498906"/>
        <c:axId val="1200846174"/>
      </c:barChart>
      <c:catAx>
        <c:axId val="359498906"/>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200846174"/>
        <c:crosses val="autoZero"/>
        <c:auto val="1"/>
        <c:lblAlgn val="ctr"/>
        <c:lblOffset val="100"/>
        <c:noMultiLvlLbl val="1"/>
      </c:catAx>
      <c:valAx>
        <c:axId val="1200846174"/>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359498906"/>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snage'!$C$176</c:f>
              <c:strCache>
                <c:ptCount val="1"/>
                <c:pt idx="0">
                  <c:v>ON (sec)</c:v>
                </c:pt>
              </c:strCache>
            </c:strRef>
          </c:tx>
          <c:spPr>
            <a:solidFill>
              <a:srgbClr val="3366CC"/>
            </a:solidFill>
          </c:spPr>
          <c:invertIfNegative val="1"/>
          <c:cat>
            <c:numRef>
              <c:f>'Proračun snage'!$B$177:$B$181</c:f>
              <c:numCache>
                <c:formatCode>General</c:formatCode>
                <c:ptCount val="5"/>
                <c:pt idx="0">
                  <c:v>5</c:v>
                </c:pt>
                <c:pt idx="1">
                  <c:v>4</c:v>
                </c:pt>
                <c:pt idx="2">
                  <c:v>3</c:v>
                </c:pt>
                <c:pt idx="3">
                  <c:v>2</c:v>
                </c:pt>
                <c:pt idx="4">
                  <c:v>1</c:v>
                </c:pt>
              </c:numCache>
            </c:numRef>
          </c:cat>
          <c:val>
            <c:numRef>
              <c:f>'Proračun snage'!$C$177:$C$181</c:f>
              <c:numCache>
                <c:formatCode>General</c:formatCode>
                <c:ptCount val="5"/>
                <c:pt idx="0">
                  <c:v>3.6</c:v>
                </c:pt>
                <c:pt idx="1">
                  <c:v>3</c:v>
                </c:pt>
                <c:pt idx="2">
                  <c:v>2.5</c:v>
                </c:pt>
                <c:pt idx="3">
                  <c:v>2</c:v>
                </c:pt>
                <c:pt idx="4">
                  <c:v>1.7</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82D9-44CB-89E2-BE3321D7E1ED}"/>
            </c:ext>
          </c:extLst>
        </c:ser>
        <c:ser>
          <c:idx val="1"/>
          <c:order val="1"/>
          <c:tx>
            <c:strRef>
              <c:f>'Proračun snage'!$D$176</c:f>
              <c:strCache>
                <c:ptCount val="1"/>
                <c:pt idx="0">
                  <c:v>OFF (sec)</c:v>
                </c:pt>
              </c:strCache>
            </c:strRef>
          </c:tx>
          <c:spPr>
            <a:solidFill>
              <a:srgbClr val="DC3912"/>
            </a:solidFill>
          </c:spPr>
          <c:invertIfNegative val="1"/>
          <c:cat>
            <c:numRef>
              <c:f>'Proračun snage'!$B$177:$B$181</c:f>
              <c:numCache>
                <c:formatCode>General</c:formatCode>
                <c:ptCount val="5"/>
                <c:pt idx="0">
                  <c:v>5</c:v>
                </c:pt>
                <c:pt idx="1">
                  <c:v>4</c:v>
                </c:pt>
                <c:pt idx="2">
                  <c:v>3</c:v>
                </c:pt>
                <c:pt idx="3">
                  <c:v>2</c:v>
                </c:pt>
                <c:pt idx="4">
                  <c:v>1</c:v>
                </c:pt>
              </c:numCache>
            </c:numRef>
          </c:cat>
          <c:val>
            <c:numRef>
              <c:f>'Proračun snage'!$D$177:$D$181</c:f>
              <c:numCache>
                <c:formatCode>General</c:formatCode>
                <c:ptCount val="5"/>
                <c:pt idx="0">
                  <c:v>1.7</c:v>
                </c:pt>
                <c:pt idx="1">
                  <c:v>2.2000000000000002</c:v>
                </c:pt>
                <c:pt idx="2">
                  <c:v>2.4</c:v>
                </c:pt>
                <c:pt idx="3">
                  <c:v>2.5</c:v>
                </c:pt>
                <c:pt idx="4">
                  <c:v>3.2</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82D9-44CB-89E2-BE3321D7E1ED}"/>
            </c:ext>
          </c:extLst>
        </c:ser>
        <c:dLbls>
          <c:showLegendKey val="0"/>
          <c:showVal val="0"/>
          <c:showCatName val="0"/>
          <c:showSerName val="0"/>
          <c:showPercent val="0"/>
          <c:showBubbleSize val="0"/>
        </c:dLbls>
        <c:gapWidth val="150"/>
        <c:overlap val="100"/>
        <c:axId val="1271535851"/>
        <c:axId val="1628813128"/>
      </c:barChart>
      <c:catAx>
        <c:axId val="1271535851"/>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628813128"/>
        <c:crosses val="autoZero"/>
        <c:auto val="1"/>
        <c:lblAlgn val="ctr"/>
        <c:lblOffset val="100"/>
        <c:noMultiLvlLbl val="1"/>
      </c:catAx>
      <c:valAx>
        <c:axId val="1628813128"/>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271535851"/>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snage'!$C$194</c:f>
              <c:strCache>
                <c:ptCount val="1"/>
                <c:pt idx="0">
                  <c:v>ON (sec)</c:v>
                </c:pt>
              </c:strCache>
            </c:strRef>
          </c:tx>
          <c:spPr>
            <a:solidFill>
              <a:srgbClr val="3366CC"/>
            </a:solidFill>
          </c:spPr>
          <c:invertIfNegative val="1"/>
          <c:cat>
            <c:numRef>
              <c:f>'Proračun snage'!$B$195:$B$199</c:f>
              <c:numCache>
                <c:formatCode>General</c:formatCode>
                <c:ptCount val="5"/>
                <c:pt idx="0">
                  <c:v>5</c:v>
                </c:pt>
                <c:pt idx="1">
                  <c:v>4</c:v>
                </c:pt>
                <c:pt idx="2">
                  <c:v>3</c:v>
                </c:pt>
                <c:pt idx="3">
                  <c:v>2</c:v>
                </c:pt>
                <c:pt idx="4">
                  <c:v>1</c:v>
                </c:pt>
              </c:numCache>
            </c:numRef>
          </c:cat>
          <c:val>
            <c:numRef>
              <c:f>'Proračun snage'!$C$195:$C$199</c:f>
              <c:numCache>
                <c:formatCode>General</c:formatCode>
                <c:ptCount val="5"/>
                <c:pt idx="0">
                  <c:v>3</c:v>
                </c:pt>
                <c:pt idx="1">
                  <c:v>2.5</c:v>
                </c:pt>
                <c:pt idx="2">
                  <c:v>2</c:v>
                </c:pt>
                <c:pt idx="3">
                  <c:v>1.5</c:v>
                </c:pt>
                <c:pt idx="4">
                  <c:v>0.5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84FA-4578-A8A9-3682DABBD4A4}"/>
            </c:ext>
          </c:extLst>
        </c:ser>
        <c:ser>
          <c:idx val="1"/>
          <c:order val="1"/>
          <c:tx>
            <c:strRef>
              <c:f>'Proračun snage'!$D$194</c:f>
              <c:strCache>
                <c:ptCount val="1"/>
                <c:pt idx="0">
                  <c:v>OFF (sec)</c:v>
                </c:pt>
              </c:strCache>
            </c:strRef>
          </c:tx>
          <c:spPr>
            <a:solidFill>
              <a:srgbClr val="DC3912"/>
            </a:solidFill>
          </c:spPr>
          <c:invertIfNegative val="1"/>
          <c:cat>
            <c:numRef>
              <c:f>'Proračun snage'!$B$195:$B$199</c:f>
              <c:numCache>
                <c:formatCode>General</c:formatCode>
                <c:ptCount val="5"/>
                <c:pt idx="0">
                  <c:v>5</c:v>
                </c:pt>
                <c:pt idx="1">
                  <c:v>4</c:v>
                </c:pt>
                <c:pt idx="2">
                  <c:v>3</c:v>
                </c:pt>
                <c:pt idx="3">
                  <c:v>2</c:v>
                </c:pt>
                <c:pt idx="4">
                  <c:v>1</c:v>
                </c:pt>
              </c:numCache>
            </c:numRef>
          </c:cat>
          <c:val>
            <c:numRef>
              <c:f>'Proračun snage'!$D$195:$D$199</c:f>
              <c:numCache>
                <c:formatCode>General</c:formatCode>
                <c:ptCount val="5"/>
                <c:pt idx="0">
                  <c:v>3.5</c:v>
                </c:pt>
                <c:pt idx="1">
                  <c:v>3.5</c:v>
                </c:pt>
                <c:pt idx="2">
                  <c:v>3.5</c:v>
                </c:pt>
                <c:pt idx="3">
                  <c:v>3.5</c:v>
                </c:pt>
                <c:pt idx="4">
                  <c:v>4</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84FA-4578-A8A9-3682DABBD4A4}"/>
            </c:ext>
          </c:extLst>
        </c:ser>
        <c:dLbls>
          <c:showLegendKey val="0"/>
          <c:showVal val="0"/>
          <c:showCatName val="0"/>
          <c:showSerName val="0"/>
          <c:showPercent val="0"/>
          <c:showBubbleSize val="0"/>
        </c:dLbls>
        <c:gapWidth val="150"/>
        <c:overlap val="100"/>
        <c:axId val="1650571865"/>
        <c:axId val="34666472"/>
      </c:barChart>
      <c:catAx>
        <c:axId val="1650571865"/>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34666472"/>
        <c:crosses val="autoZero"/>
        <c:auto val="1"/>
        <c:lblAlgn val="ctr"/>
        <c:lblOffset val="100"/>
        <c:noMultiLvlLbl val="1"/>
      </c:catAx>
      <c:valAx>
        <c:axId val="34666472"/>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650571865"/>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snage'!$C$188</c:f>
              <c:strCache>
                <c:ptCount val="1"/>
                <c:pt idx="0">
                  <c:v>ON (sec)</c:v>
                </c:pt>
              </c:strCache>
            </c:strRef>
          </c:tx>
          <c:spPr>
            <a:solidFill>
              <a:srgbClr val="3366CC"/>
            </a:solidFill>
          </c:spPr>
          <c:invertIfNegative val="1"/>
          <c:cat>
            <c:numRef>
              <c:f>'Proračun snage'!$B$189:$B$193</c:f>
              <c:numCache>
                <c:formatCode>General</c:formatCode>
                <c:ptCount val="5"/>
                <c:pt idx="0">
                  <c:v>5</c:v>
                </c:pt>
                <c:pt idx="1">
                  <c:v>4</c:v>
                </c:pt>
                <c:pt idx="2">
                  <c:v>3</c:v>
                </c:pt>
                <c:pt idx="3">
                  <c:v>2</c:v>
                </c:pt>
                <c:pt idx="4">
                  <c:v>1</c:v>
                </c:pt>
              </c:numCache>
            </c:numRef>
          </c:cat>
          <c:val>
            <c:numRef>
              <c:f>'Proračun snage'!$C$189:$C$193</c:f>
              <c:numCache>
                <c:formatCode>General</c:formatCode>
                <c:ptCount val="5"/>
                <c:pt idx="0">
                  <c:v>3.5</c:v>
                </c:pt>
                <c:pt idx="1">
                  <c:v>3</c:v>
                </c:pt>
                <c:pt idx="2">
                  <c:v>2</c:v>
                </c:pt>
                <c:pt idx="3">
                  <c:v>1.5</c:v>
                </c:pt>
                <c:pt idx="4">
                  <c:v>1</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478B-4E70-BD7B-2397B71FE514}"/>
            </c:ext>
          </c:extLst>
        </c:ser>
        <c:ser>
          <c:idx val="1"/>
          <c:order val="1"/>
          <c:tx>
            <c:strRef>
              <c:f>'Proračun snage'!$D$188</c:f>
              <c:strCache>
                <c:ptCount val="1"/>
                <c:pt idx="0">
                  <c:v>OFF (sec)</c:v>
                </c:pt>
              </c:strCache>
            </c:strRef>
          </c:tx>
          <c:spPr>
            <a:solidFill>
              <a:srgbClr val="DC3912"/>
            </a:solidFill>
          </c:spPr>
          <c:invertIfNegative val="1"/>
          <c:cat>
            <c:numRef>
              <c:f>'Proračun snage'!$B$189:$B$193</c:f>
              <c:numCache>
                <c:formatCode>General</c:formatCode>
                <c:ptCount val="5"/>
                <c:pt idx="0">
                  <c:v>5</c:v>
                </c:pt>
                <c:pt idx="1">
                  <c:v>4</c:v>
                </c:pt>
                <c:pt idx="2">
                  <c:v>3</c:v>
                </c:pt>
                <c:pt idx="3">
                  <c:v>2</c:v>
                </c:pt>
                <c:pt idx="4">
                  <c:v>1</c:v>
                </c:pt>
              </c:numCache>
            </c:numRef>
          </c:cat>
          <c:val>
            <c:numRef>
              <c:f>'Proračun snage'!$D$189:$D$193</c:f>
              <c:numCache>
                <c:formatCode>General</c:formatCode>
                <c:ptCount val="5"/>
                <c:pt idx="0">
                  <c:v>4</c:v>
                </c:pt>
                <c:pt idx="1">
                  <c:v>4</c:v>
                </c:pt>
                <c:pt idx="2">
                  <c:v>4</c:v>
                </c:pt>
                <c:pt idx="3">
                  <c:v>4</c:v>
                </c:pt>
                <c:pt idx="4">
                  <c:v>4</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478B-4E70-BD7B-2397B71FE514}"/>
            </c:ext>
          </c:extLst>
        </c:ser>
        <c:dLbls>
          <c:showLegendKey val="0"/>
          <c:showVal val="0"/>
          <c:showCatName val="0"/>
          <c:showSerName val="0"/>
          <c:showPercent val="0"/>
          <c:showBubbleSize val="0"/>
        </c:dLbls>
        <c:gapWidth val="150"/>
        <c:overlap val="100"/>
        <c:axId val="1114663916"/>
        <c:axId val="1401566458"/>
      </c:barChart>
      <c:catAx>
        <c:axId val="1114663916"/>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401566458"/>
        <c:crosses val="autoZero"/>
        <c:auto val="1"/>
        <c:lblAlgn val="ctr"/>
        <c:lblOffset val="100"/>
        <c:noMultiLvlLbl val="1"/>
      </c:catAx>
      <c:valAx>
        <c:axId val="1401566458"/>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114663916"/>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snage'!$C$200</c:f>
              <c:strCache>
                <c:ptCount val="1"/>
                <c:pt idx="0">
                  <c:v>ON (sec)</c:v>
                </c:pt>
              </c:strCache>
            </c:strRef>
          </c:tx>
          <c:spPr>
            <a:solidFill>
              <a:srgbClr val="3366CC"/>
            </a:solidFill>
          </c:spPr>
          <c:invertIfNegative val="1"/>
          <c:cat>
            <c:numRef>
              <c:f>'Proračun snage'!$B$201:$B$205</c:f>
              <c:numCache>
                <c:formatCode>General</c:formatCode>
                <c:ptCount val="5"/>
                <c:pt idx="0">
                  <c:v>5</c:v>
                </c:pt>
                <c:pt idx="1">
                  <c:v>4</c:v>
                </c:pt>
                <c:pt idx="2">
                  <c:v>3</c:v>
                </c:pt>
                <c:pt idx="3">
                  <c:v>2</c:v>
                </c:pt>
                <c:pt idx="4">
                  <c:v>1</c:v>
                </c:pt>
              </c:numCache>
            </c:numRef>
          </c:cat>
          <c:val>
            <c:numRef>
              <c:f>'Proračun snage'!$C$201:$C$205</c:f>
              <c:numCache>
                <c:formatCode>General</c:formatCode>
                <c:ptCount val="5"/>
                <c:pt idx="0">
                  <c:v>3.3</c:v>
                </c:pt>
                <c:pt idx="1">
                  <c:v>2.8</c:v>
                </c:pt>
                <c:pt idx="2">
                  <c:v>2.4</c:v>
                </c:pt>
                <c:pt idx="3">
                  <c:v>2</c:v>
                </c:pt>
                <c:pt idx="4">
                  <c:v>1.5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E2CB-40E2-B70A-4A3B578FA787}"/>
            </c:ext>
          </c:extLst>
        </c:ser>
        <c:ser>
          <c:idx val="1"/>
          <c:order val="1"/>
          <c:tx>
            <c:strRef>
              <c:f>'Proračun snage'!$D$200</c:f>
              <c:strCache>
                <c:ptCount val="1"/>
                <c:pt idx="0">
                  <c:v>OFF (sec)</c:v>
                </c:pt>
              </c:strCache>
            </c:strRef>
          </c:tx>
          <c:spPr>
            <a:solidFill>
              <a:srgbClr val="DC3912"/>
            </a:solidFill>
          </c:spPr>
          <c:invertIfNegative val="1"/>
          <c:cat>
            <c:numRef>
              <c:f>'Proračun snage'!$B$201:$B$205</c:f>
              <c:numCache>
                <c:formatCode>General</c:formatCode>
                <c:ptCount val="5"/>
                <c:pt idx="0">
                  <c:v>5</c:v>
                </c:pt>
                <c:pt idx="1">
                  <c:v>4</c:v>
                </c:pt>
                <c:pt idx="2">
                  <c:v>3</c:v>
                </c:pt>
                <c:pt idx="3">
                  <c:v>2</c:v>
                </c:pt>
                <c:pt idx="4">
                  <c:v>1</c:v>
                </c:pt>
              </c:numCache>
            </c:numRef>
          </c:cat>
          <c:val>
            <c:numRef>
              <c:f>'Proračun snage'!$D$201:$D$205</c:f>
              <c:numCache>
                <c:formatCode>General</c:formatCode>
                <c:ptCount val="5"/>
                <c:pt idx="0">
                  <c:v>2.2000000000000002</c:v>
                </c:pt>
                <c:pt idx="1">
                  <c:v>2.7</c:v>
                </c:pt>
                <c:pt idx="2">
                  <c:v>3.1</c:v>
                </c:pt>
                <c:pt idx="3">
                  <c:v>3.5</c:v>
                </c:pt>
                <c:pt idx="4">
                  <c:v>4</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E2CB-40E2-B70A-4A3B578FA787}"/>
            </c:ext>
          </c:extLst>
        </c:ser>
        <c:dLbls>
          <c:showLegendKey val="0"/>
          <c:showVal val="0"/>
          <c:showCatName val="0"/>
          <c:showSerName val="0"/>
          <c:showPercent val="0"/>
          <c:showBubbleSize val="0"/>
        </c:dLbls>
        <c:gapWidth val="150"/>
        <c:overlap val="100"/>
        <c:axId val="515449327"/>
        <c:axId val="1158904954"/>
      </c:barChart>
      <c:catAx>
        <c:axId val="515449327"/>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158904954"/>
        <c:crosses val="autoZero"/>
        <c:auto val="1"/>
        <c:lblAlgn val="ctr"/>
        <c:lblOffset val="100"/>
        <c:noMultiLvlLbl val="1"/>
      </c:catAx>
      <c:valAx>
        <c:axId val="1158904954"/>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515449327"/>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snage'!$I$200</c:f>
              <c:strCache>
                <c:ptCount val="1"/>
                <c:pt idx="0">
                  <c:v>Potrosnja (kg/sat)</c:v>
                </c:pt>
              </c:strCache>
            </c:strRef>
          </c:tx>
          <c:spPr>
            <a:ln w="38100" cmpd="sng">
              <a:solidFill>
                <a:srgbClr val="00FFFF"/>
              </a:solidFill>
            </a:ln>
          </c:spPr>
          <c:marker>
            <c:symbol val="none"/>
          </c:marker>
          <c:cat>
            <c:numRef>
              <c:f>'Proračun snage'!$B$201:$B$205</c:f>
              <c:numCache>
                <c:formatCode>General</c:formatCode>
                <c:ptCount val="5"/>
                <c:pt idx="0">
                  <c:v>5</c:v>
                </c:pt>
                <c:pt idx="1">
                  <c:v>4</c:v>
                </c:pt>
                <c:pt idx="2">
                  <c:v>3</c:v>
                </c:pt>
                <c:pt idx="3">
                  <c:v>2</c:v>
                </c:pt>
                <c:pt idx="4">
                  <c:v>1</c:v>
                </c:pt>
              </c:numCache>
            </c:numRef>
          </c:cat>
          <c:val>
            <c:numRef>
              <c:f>'Proračun snage'!$I$201:$I$205</c:f>
              <c:numCache>
                <c:formatCode>0.00</c:formatCode>
                <c:ptCount val="5"/>
                <c:pt idx="0">
                  <c:v>2.1599999999999997</c:v>
                </c:pt>
                <c:pt idx="1">
                  <c:v>1.8327272727272723</c:v>
                </c:pt>
                <c:pt idx="2">
                  <c:v>1.5709090909090908</c:v>
                </c:pt>
                <c:pt idx="3">
                  <c:v>1.3090909090909091</c:v>
                </c:pt>
                <c:pt idx="4">
                  <c:v>0.9818181818181817</c:v>
                </c:pt>
              </c:numCache>
            </c:numRef>
          </c:val>
          <c:smooth val="1"/>
          <c:extLst>
            <c:ext xmlns:c16="http://schemas.microsoft.com/office/drawing/2014/chart" uri="{C3380CC4-5D6E-409C-BE32-E72D297353CC}">
              <c16:uniqueId val="{00000000-28E5-4818-9E87-285E3F9956BF}"/>
            </c:ext>
          </c:extLst>
        </c:ser>
        <c:ser>
          <c:idx val="1"/>
          <c:order val="1"/>
          <c:tx>
            <c:strRef>
              <c:f>'Proračun snage'!$K$200</c:f>
              <c:strCache>
                <c:ptCount val="1"/>
                <c:pt idx="0">
                  <c:v>Power (kW)</c:v>
                </c:pt>
              </c:strCache>
            </c:strRef>
          </c:tx>
          <c:spPr>
            <a:ln w="38100" cmpd="sng">
              <a:solidFill>
                <a:srgbClr val="F46524"/>
              </a:solidFill>
            </a:ln>
          </c:spPr>
          <c:marker>
            <c:symbol val="none"/>
          </c:marker>
          <c:cat>
            <c:numRef>
              <c:f>'Proračun snage'!$B$201:$B$205</c:f>
              <c:numCache>
                <c:formatCode>General</c:formatCode>
                <c:ptCount val="5"/>
                <c:pt idx="0">
                  <c:v>5</c:v>
                </c:pt>
                <c:pt idx="1">
                  <c:v>4</c:v>
                </c:pt>
                <c:pt idx="2">
                  <c:v>3</c:v>
                </c:pt>
                <c:pt idx="3">
                  <c:v>2</c:v>
                </c:pt>
                <c:pt idx="4">
                  <c:v>1</c:v>
                </c:pt>
              </c:numCache>
            </c:numRef>
          </c:cat>
          <c:val>
            <c:numRef>
              <c:f>'Proračun snage'!$K$201:$K$205</c:f>
              <c:numCache>
                <c:formatCode>0.00</c:formatCode>
                <c:ptCount val="5"/>
                <c:pt idx="0">
                  <c:v>10.151999999999999</c:v>
                </c:pt>
                <c:pt idx="1">
                  <c:v>8.6138181818181803</c:v>
                </c:pt>
                <c:pt idx="2">
                  <c:v>7.3832727272727272</c:v>
                </c:pt>
                <c:pt idx="3">
                  <c:v>6.1527272727272733</c:v>
                </c:pt>
                <c:pt idx="4">
                  <c:v>4.6145454545454543</c:v>
                </c:pt>
              </c:numCache>
            </c:numRef>
          </c:val>
          <c:smooth val="1"/>
          <c:extLst>
            <c:ext xmlns:c16="http://schemas.microsoft.com/office/drawing/2014/chart" uri="{C3380CC4-5D6E-409C-BE32-E72D297353CC}">
              <c16:uniqueId val="{00000001-28E5-4818-9E87-285E3F9956BF}"/>
            </c:ext>
          </c:extLst>
        </c:ser>
        <c:dLbls>
          <c:showLegendKey val="0"/>
          <c:showVal val="0"/>
          <c:showCatName val="0"/>
          <c:showSerName val="0"/>
          <c:showPercent val="0"/>
          <c:showBubbleSize val="0"/>
        </c:dLbls>
        <c:smooth val="0"/>
        <c:axId val="78238217"/>
        <c:axId val="1918499089"/>
      </c:lineChart>
      <c:catAx>
        <c:axId val="78238217"/>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918499089"/>
        <c:crosses val="autoZero"/>
        <c:auto val="1"/>
        <c:lblAlgn val="ctr"/>
        <c:lblOffset val="100"/>
        <c:noMultiLvlLbl val="1"/>
      </c:catAx>
      <c:valAx>
        <c:axId val="1918499089"/>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78238217"/>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snage'!$I$206</c:f>
              <c:strCache>
                <c:ptCount val="1"/>
                <c:pt idx="0">
                  <c:v>Potrosnja (kg/sat)</c:v>
                </c:pt>
              </c:strCache>
            </c:strRef>
          </c:tx>
          <c:spPr>
            <a:ln w="38100" cmpd="sng">
              <a:solidFill>
                <a:srgbClr val="00FFFF"/>
              </a:solidFill>
            </a:ln>
          </c:spPr>
          <c:marker>
            <c:symbol val="none"/>
          </c:marker>
          <c:cat>
            <c:numRef>
              <c:f>'Proračun snage'!$B$207:$B$211</c:f>
              <c:numCache>
                <c:formatCode>General</c:formatCode>
                <c:ptCount val="5"/>
                <c:pt idx="0">
                  <c:v>5</c:v>
                </c:pt>
                <c:pt idx="1">
                  <c:v>4</c:v>
                </c:pt>
                <c:pt idx="2">
                  <c:v>3</c:v>
                </c:pt>
                <c:pt idx="3">
                  <c:v>2</c:v>
                </c:pt>
                <c:pt idx="4">
                  <c:v>1</c:v>
                </c:pt>
              </c:numCache>
            </c:numRef>
          </c:cat>
          <c:val>
            <c:numRef>
              <c:f>'Proračun snage'!$I$207:$I$211</c:f>
              <c:numCache>
                <c:formatCode>0.00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0-1860-4CD3-9E33-7414D7767AE8}"/>
            </c:ext>
          </c:extLst>
        </c:ser>
        <c:ser>
          <c:idx val="1"/>
          <c:order val="1"/>
          <c:tx>
            <c:strRef>
              <c:f>'Proračun snage'!$K$206</c:f>
              <c:strCache>
                <c:ptCount val="1"/>
                <c:pt idx="0">
                  <c:v>Power (kW)</c:v>
                </c:pt>
              </c:strCache>
            </c:strRef>
          </c:tx>
          <c:spPr>
            <a:ln w="38100" cmpd="sng">
              <a:solidFill>
                <a:srgbClr val="F46524"/>
              </a:solidFill>
            </a:ln>
          </c:spPr>
          <c:marker>
            <c:symbol val="none"/>
          </c:marker>
          <c:cat>
            <c:numRef>
              <c:f>'Proračun snage'!$B$207:$B$211</c:f>
              <c:numCache>
                <c:formatCode>General</c:formatCode>
                <c:ptCount val="5"/>
                <c:pt idx="0">
                  <c:v>5</c:v>
                </c:pt>
                <c:pt idx="1">
                  <c:v>4</c:v>
                </c:pt>
                <c:pt idx="2">
                  <c:v>3</c:v>
                </c:pt>
                <c:pt idx="3">
                  <c:v>2</c:v>
                </c:pt>
                <c:pt idx="4">
                  <c:v>1</c:v>
                </c:pt>
              </c:numCache>
            </c:numRef>
          </c:cat>
          <c:val>
            <c:numRef>
              <c:f>'Proračun snage'!$K$207:$K$211</c:f>
              <c:numCache>
                <c:formatCode>0.00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1-1860-4CD3-9E33-7414D7767AE8}"/>
            </c:ext>
          </c:extLst>
        </c:ser>
        <c:dLbls>
          <c:showLegendKey val="0"/>
          <c:showVal val="0"/>
          <c:showCatName val="0"/>
          <c:showSerName val="0"/>
          <c:showPercent val="0"/>
          <c:showBubbleSize val="0"/>
        </c:dLbls>
        <c:smooth val="0"/>
        <c:axId val="1010052291"/>
        <c:axId val="1499686476"/>
      </c:lineChart>
      <c:catAx>
        <c:axId val="1010052291"/>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499686476"/>
        <c:crosses val="autoZero"/>
        <c:auto val="1"/>
        <c:lblAlgn val="ctr"/>
        <c:lblOffset val="100"/>
        <c:noMultiLvlLbl val="1"/>
      </c:catAx>
      <c:valAx>
        <c:axId val="1499686476"/>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1010052291"/>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snage'!$C$206</c:f>
              <c:strCache>
                <c:ptCount val="1"/>
                <c:pt idx="0">
                  <c:v>ON (sec)</c:v>
                </c:pt>
              </c:strCache>
            </c:strRef>
          </c:tx>
          <c:spPr>
            <a:solidFill>
              <a:srgbClr val="3366CC"/>
            </a:solidFill>
          </c:spPr>
          <c:invertIfNegative val="1"/>
          <c:cat>
            <c:numRef>
              <c:f>'Proračun snage'!$B$207:$B$211</c:f>
              <c:numCache>
                <c:formatCode>General</c:formatCode>
                <c:ptCount val="5"/>
                <c:pt idx="0">
                  <c:v>5</c:v>
                </c:pt>
                <c:pt idx="1">
                  <c:v>4</c:v>
                </c:pt>
                <c:pt idx="2">
                  <c:v>3</c:v>
                </c:pt>
                <c:pt idx="3">
                  <c:v>2</c:v>
                </c:pt>
                <c:pt idx="4">
                  <c:v>1</c:v>
                </c:pt>
              </c:numCache>
            </c:numRef>
          </c:cat>
          <c:val>
            <c:numRef>
              <c:f>'Proračun snage'!$C$207:$C$211</c:f>
              <c:numCache>
                <c:formatCode>General</c:formatCode>
                <c:ptCount val="5"/>
                <c:pt idx="0">
                  <c:v>0</c:v>
                </c:pt>
                <c:pt idx="1">
                  <c:v>0</c:v>
                </c:pt>
                <c:pt idx="2">
                  <c:v>0</c:v>
                </c:pt>
                <c:pt idx="3">
                  <c:v>0</c:v>
                </c:pt>
                <c:pt idx="4">
                  <c:v>0</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4E3C-41E6-B969-65C50AFC253E}"/>
            </c:ext>
          </c:extLst>
        </c:ser>
        <c:ser>
          <c:idx val="1"/>
          <c:order val="1"/>
          <c:tx>
            <c:strRef>
              <c:f>'Proračun snage'!$D$206</c:f>
              <c:strCache>
                <c:ptCount val="1"/>
                <c:pt idx="0">
                  <c:v>OFF (sec)</c:v>
                </c:pt>
              </c:strCache>
            </c:strRef>
          </c:tx>
          <c:spPr>
            <a:solidFill>
              <a:srgbClr val="DC3912"/>
            </a:solidFill>
          </c:spPr>
          <c:invertIfNegative val="1"/>
          <c:cat>
            <c:numRef>
              <c:f>'Proračun snage'!$B$207:$B$211</c:f>
              <c:numCache>
                <c:formatCode>General</c:formatCode>
                <c:ptCount val="5"/>
                <c:pt idx="0">
                  <c:v>5</c:v>
                </c:pt>
                <c:pt idx="1">
                  <c:v>4</c:v>
                </c:pt>
                <c:pt idx="2">
                  <c:v>3</c:v>
                </c:pt>
                <c:pt idx="3">
                  <c:v>2</c:v>
                </c:pt>
                <c:pt idx="4">
                  <c:v>1</c:v>
                </c:pt>
              </c:numCache>
            </c:numRef>
          </c:cat>
          <c:val>
            <c:numRef>
              <c:f>'Proračun snage'!$D$207:$D$211</c:f>
              <c:numCache>
                <c:formatCode>General</c:formatCode>
                <c:ptCount val="5"/>
                <c:pt idx="0">
                  <c:v>0</c:v>
                </c:pt>
                <c:pt idx="1">
                  <c:v>0</c:v>
                </c:pt>
                <c:pt idx="2">
                  <c:v>0</c:v>
                </c:pt>
                <c:pt idx="3">
                  <c:v>0</c:v>
                </c:pt>
                <c:pt idx="4">
                  <c:v>0</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4E3C-41E6-B969-65C50AFC253E}"/>
            </c:ext>
          </c:extLst>
        </c:ser>
        <c:dLbls>
          <c:showLegendKey val="0"/>
          <c:showVal val="0"/>
          <c:showCatName val="0"/>
          <c:showSerName val="0"/>
          <c:showPercent val="0"/>
          <c:showBubbleSize val="0"/>
        </c:dLbls>
        <c:gapWidth val="150"/>
        <c:overlap val="100"/>
        <c:axId val="1861430259"/>
        <c:axId val="1181166937"/>
      </c:barChart>
      <c:catAx>
        <c:axId val="1861430259"/>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181166937"/>
        <c:crosses val="autoZero"/>
        <c:auto val="1"/>
        <c:lblAlgn val="ctr"/>
        <c:lblOffset val="100"/>
        <c:noMultiLvlLbl val="1"/>
      </c:catAx>
      <c:valAx>
        <c:axId val="1181166937"/>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861430259"/>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snage'!$I$212</c:f>
              <c:strCache>
                <c:ptCount val="1"/>
                <c:pt idx="0">
                  <c:v>Potrosnja (kg/sat)</c:v>
                </c:pt>
              </c:strCache>
            </c:strRef>
          </c:tx>
          <c:spPr>
            <a:ln w="38100" cmpd="sng">
              <a:solidFill>
                <a:srgbClr val="00FFFF"/>
              </a:solidFill>
            </a:ln>
          </c:spPr>
          <c:marker>
            <c:symbol val="none"/>
          </c:marker>
          <c:cat>
            <c:numRef>
              <c:f>'Proračun snage'!$B$213:$B$217</c:f>
              <c:numCache>
                <c:formatCode>General</c:formatCode>
                <c:ptCount val="5"/>
                <c:pt idx="0">
                  <c:v>5</c:v>
                </c:pt>
                <c:pt idx="1">
                  <c:v>4</c:v>
                </c:pt>
                <c:pt idx="2">
                  <c:v>3</c:v>
                </c:pt>
                <c:pt idx="3">
                  <c:v>2</c:v>
                </c:pt>
                <c:pt idx="4">
                  <c:v>1</c:v>
                </c:pt>
              </c:numCache>
            </c:numRef>
          </c:cat>
          <c:val>
            <c:numRef>
              <c:f>'Proračun snage'!$I$213:$I$217</c:f>
              <c:numCache>
                <c:formatCode>0.00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0-592E-4111-9CA1-0115911F4AD7}"/>
            </c:ext>
          </c:extLst>
        </c:ser>
        <c:ser>
          <c:idx val="1"/>
          <c:order val="1"/>
          <c:tx>
            <c:strRef>
              <c:f>'Proračun snage'!$K$212</c:f>
              <c:strCache>
                <c:ptCount val="1"/>
                <c:pt idx="0">
                  <c:v>Power (kW)</c:v>
                </c:pt>
              </c:strCache>
            </c:strRef>
          </c:tx>
          <c:spPr>
            <a:ln w="38100" cmpd="sng">
              <a:solidFill>
                <a:srgbClr val="F46524"/>
              </a:solidFill>
            </a:ln>
          </c:spPr>
          <c:marker>
            <c:symbol val="none"/>
          </c:marker>
          <c:cat>
            <c:numRef>
              <c:f>'Proračun snage'!$B$213:$B$217</c:f>
              <c:numCache>
                <c:formatCode>General</c:formatCode>
                <c:ptCount val="5"/>
                <c:pt idx="0">
                  <c:v>5</c:v>
                </c:pt>
                <c:pt idx="1">
                  <c:v>4</c:v>
                </c:pt>
                <c:pt idx="2">
                  <c:v>3</c:v>
                </c:pt>
                <c:pt idx="3">
                  <c:v>2</c:v>
                </c:pt>
                <c:pt idx="4">
                  <c:v>1</c:v>
                </c:pt>
              </c:numCache>
            </c:numRef>
          </c:cat>
          <c:val>
            <c:numRef>
              <c:f>'Proračun snage'!$K$213:$K$217</c:f>
              <c:numCache>
                <c:formatCode>0.00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1-592E-4111-9CA1-0115911F4AD7}"/>
            </c:ext>
          </c:extLst>
        </c:ser>
        <c:dLbls>
          <c:showLegendKey val="0"/>
          <c:showVal val="0"/>
          <c:showCatName val="0"/>
          <c:showSerName val="0"/>
          <c:showPercent val="0"/>
          <c:showBubbleSize val="0"/>
        </c:dLbls>
        <c:smooth val="0"/>
        <c:axId val="331695625"/>
        <c:axId val="1510148363"/>
      </c:lineChart>
      <c:catAx>
        <c:axId val="331695625"/>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510148363"/>
        <c:crosses val="autoZero"/>
        <c:auto val="1"/>
        <c:lblAlgn val="ctr"/>
        <c:lblOffset val="100"/>
        <c:noMultiLvlLbl val="1"/>
      </c:catAx>
      <c:valAx>
        <c:axId val="1510148363"/>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331695625"/>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snage'!$C$212</c:f>
              <c:strCache>
                <c:ptCount val="1"/>
                <c:pt idx="0">
                  <c:v>ON (sec)</c:v>
                </c:pt>
              </c:strCache>
            </c:strRef>
          </c:tx>
          <c:spPr>
            <a:solidFill>
              <a:srgbClr val="3366CC"/>
            </a:solidFill>
          </c:spPr>
          <c:invertIfNegative val="1"/>
          <c:cat>
            <c:numRef>
              <c:f>'Proračun snage'!$B$213:$B$217</c:f>
              <c:numCache>
                <c:formatCode>General</c:formatCode>
                <c:ptCount val="5"/>
                <c:pt idx="0">
                  <c:v>5</c:v>
                </c:pt>
                <c:pt idx="1">
                  <c:v>4</c:v>
                </c:pt>
                <c:pt idx="2">
                  <c:v>3</c:v>
                </c:pt>
                <c:pt idx="3">
                  <c:v>2</c:v>
                </c:pt>
                <c:pt idx="4">
                  <c:v>1</c:v>
                </c:pt>
              </c:numCache>
            </c:numRef>
          </c:cat>
          <c:val>
            <c:numRef>
              <c:f>'Proračun snage'!$C$213:$C$217</c:f>
              <c:numCache>
                <c:formatCode>General</c:formatCode>
                <c:ptCount val="5"/>
                <c:pt idx="0">
                  <c:v>4</c:v>
                </c:pt>
                <c:pt idx="1">
                  <c:v>3.2</c:v>
                </c:pt>
                <c:pt idx="2">
                  <c:v>2.9</c:v>
                </c:pt>
                <c:pt idx="3">
                  <c:v>2.2000000000000002</c:v>
                </c:pt>
                <c:pt idx="4">
                  <c:v>1.3</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6719-44D9-A949-1B3C0757EAC5}"/>
            </c:ext>
          </c:extLst>
        </c:ser>
        <c:ser>
          <c:idx val="1"/>
          <c:order val="1"/>
          <c:tx>
            <c:strRef>
              <c:f>'Proračun snage'!$D$212</c:f>
              <c:strCache>
                <c:ptCount val="1"/>
                <c:pt idx="0">
                  <c:v>OFF (sec)</c:v>
                </c:pt>
              </c:strCache>
            </c:strRef>
          </c:tx>
          <c:spPr>
            <a:solidFill>
              <a:srgbClr val="DC3912"/>
            </a:solidFill>
          </c:spPr>
          <c:invertIfNegative val="1"/>
          <c:cat>
            <c:numRef>
              <c:f>'Proračun snage'!$B$213:$B$217</c:f>
              <c:numCache>
                <c:formatCode>General</c:formatCode>
                <c:ptCount val="5"/>
                <c:pt idx="0">
                  <c:v>5</c:v>
                </c:pt>
                <c:pt idx="1">
                  <c:v>4</c:v>
                </c:pt>
                <c:pt idx="2">
                  <c:v>3</c:v>
                </c:pt>
                <c:pt idx="3">
                  <c:v>2</c:v>
                </c:pt>
                <c:pt idx="4">
                  <c:v>1</c:v>
                </c:pt>
              </c:numCache>
            </c:numRef>
          </c:cat>
          <c:val>
            <c:numRef>
              <c:f>'Proračun snage'!$D$213:$D$217</c:f>
              <c:numCache>
                <c:formatCode>General</c:formatCode>
                <c:ptCount val="5"/>
                <c:pt idx="0">
                  <c:v>3.5</c:v>
                </c:pt>
                <c:pt idx="1">
                  <c:v>3.5</c:v>
                </c:pt>
                <c:pt idx="2">
                  <c:v>3.5</c:v>
                </c:pt>
                <c:pt idx="3">
                  <c:v>3.5</c:v>
                </c:pt>
                <c:pt idx="4">
                  <c:v>3.5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6719-44D9-A949-1B3C0757EAC5}"/>
            </c:ext>
          </c:extLst>
        </c:ser>
        <c:dLbls>
          <c:showLegendKey val="0"/>
          <c:showVal val="0"/>
          <c:showCatName val="0"/>
          <c:showSerName val="0"/>
          <c:showPercent val="0"/>
          <c:showBubbleSize val="0"/>
        </c:dLbls>
        <c:gapWidth val="150"/>
        <c:overlap val="100"/>
        <c:axId val="2086421904"/>
        <c:axId val="537525727"/>
      </c:barChart>
      <c:catAx>
        <c:axId val="2086421904"/>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537525727"/>
        <c:crosses val="autoZero"/>
        <c:auto val="1"/>
        <c:lblAlgn val="ctr"/>
        <c:lblOffset val="100"/>
        <c:noMultiLvlLbl val="1"/>
      </c:catAx>
      <c:valAx>
        <c:axId val="537525727"/>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2086421904"/>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snage'!$I$218</c:f>
              <c:strCache>
                <c:ptCount val="1"/>
                <c:pt idx="0">
                  <c:v>Potrosnja (kg/sat)</c:v>
                </c:pt>
              </c:strCache>
            </c:strRef>
          </c:tx>
          <c:spPr>
            <a:ln w="38100" cmpd="sng">
              <a:solidFill>
                <a:srgbClr val="00FFFF"/>
              </a:solidFill>
            </a:ln>
          </c:spPr>
          <c:marker>
            <c:symbol val="none"/>
          </c:marker>
          <c:cat>
            <c:numRef>
              <c:f>'Proračun snage'!$B$219:$B$223</c:f>
              <c:numCache>
                <c:formatCode>General</c:formatCode>
                <c:ptCount val="5"/>
                <c:pt idx="0">
                  <c:v>5</c:v>
                </c:pt>
                <c:pt idx="1">
                  <c:v>4</c:v>
                </c:pt>
                <c:pt idx="2">
                  <c:v>3</c:v>
                </c:pt>
                <c:pt idx="3">
                  <c:v>2</c:v>
                </c:pt>
                <c:pt idx="4">
                  <c:v>1</c:v>
                </c:pt>
              </c:numCache>
            </c:numRef>
          </c:cat>
          <c:val>
            <c:numRef>
              <c:f>'Proračun snage'!$I$219:$I$223</c:f>
              <c:numCache>
                <c:formatCode>0.00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0-1D42-40F3-8FF3-66E4354798BA}"/>
            </c:ext>
          </c:extLst>
        </c:ser>
        <c:ser>
          <c:idx val="1"/>
          <c:order val="1"/>
          <c:tx>
            <c:strRef>
              <c:f>'Proračun snage'!$K$218</c:f>
              <c:strCache>
                <c:ptCount val="1"/>
                <c:pt idx="0">
                  <c:v>Power (kW)</c:v>
                </c:pt>
              </c:strCache>
            </c:strRef>
          </c:tx>
          <c:spPr>
            <a:ln w="38100" cmpd="sng">
              <a:solidFill>
                <a:srgbClr val="F46524"/>
              </a:solidFill>
            </a:ln>
          </c:spPr>
          <c:marker>
            <c:symbol val="none"/>
          </c:marker>
          <c:cat>
            <c:numRef>
              <c:f>'Proračun snage'!$B$219:$B$223</c:f>
              <c:numCache>
                <c:formatCode>General</c:formatCode>
                <c:ptCount val="5"/>
                <c:pt idx="0">
                  <c:v>5</c:v>
                </c:pt>
                <c:pt idx="1">
                  <c:v>4</c:v>
                </c:pt>
                <c:pt idx="2">
                  <c:v>3</c:v>
                </c:pt>
                <c:pt idx="3">
                  <c:v>2</c:v>
                </c:pt>
                <c:pt idx="4">
                  <c:v>1</c:v>
                </c:pt>
              </c:numCache>
            </c:numRef>
          </c:cat>
          <c:val>
            <c:numRef>
              <c:f>'Proračun snage'!$K$219:$K$223</c:f>
              <c:numCache>
                <c:formatCode>0.00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1-1D42-40F3-8FF3-66E4354798BA}"/>
            </c:ext>
          </c:extLst>
        </c:ser>
        <c:dLbls>
          <c:showLegendKey val="0"/>
          <c:showVal val="0"/>
          <c:showCatName val="0"/>
          <c:showSerName val="0"/>
          <c:showPercent val="0"/>
          <c:showBubbleSize val="0"/>
        </c:dLbls>
        <c:smooth val="0"/>
        <c:axId val="2137599788"/>
        <c:axId val="874340835"/>
      </c:lineChart>
      <c:catAx>
        <c:axId val="2137599788"/>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874340835"/>
        <c:crosses val="autoZero"/>
        <c:auto val="1"/>
        <c:lblAlgn val="ctr"/>
        <c:lblOffset val="100"/>
        <c:noMultiLvlLbl val="1"/>
      </c:catAx>
      <c:valAx>
        <c:axId val="874340835"/>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2137599788"/>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snage'!$C$218</c:f>
              <c:strCache>
                <c:ptCount val="1"/>
                <c:pt idx="0">
                  <c:v>ON (sec)</c:v>
                </c:pt>
              </c:strCache>
            </c:strRef>
          </c:tx>
          <c:spPr>
            <a:solidFill>
              <a:srgbClr val="3366CC"/>
            </a:solidFill>
          </c:spPr>
          <c:invertIfNegative val="1"/>
          <c:cat>
            <c:numRef>
              <c:f>'Proračun snage'!$B$219:$B$223</c:f>
              <c:numCache>
                <c:formatCode>General</c:formatCode>
                <c:ptCount val="5"/>
                <c:pt idx="0">
                  <c:v>5</c:v>
                </c:pt>
                <c:pt idx="1">
                  <c:v>4</c:v>
                </c:pt>
                <c:pt idx="2">
                  <c:v>3</c:v>
                </c:pt>
                <c:pt idx="3">
                  <c:v>2</c:v>
                </c:pt>
                <c:pt idx="4">
                  <c:v>1</c:v>
                </c:pt>
              </c:numCache>
            </c:numRef>
          </c:cat>
          <c:val>
            <c:numRef>
              <c:f>'Proračun snage'!$C$219:$C$223</c:f>
              <c:numCache>
                <c:formatCode>General</c:formatCode>
                <c:ptCount val="5"/>
                <c:pt idx="0">
                  <c:v>0</c:v>
                </c:pt>
                <c:pt idx="1">
                  <c:v>0</c:v>
                </c:pt>
                <c:pt idx="2">
                  <c:v>0</c:v>
                </c:pt>
                <c:pt idx="3">
                  <c:v>0</c:v>
                </c:pt>
                <c:pt idx="4">
                  <c:v>0</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BF95-4FA6-8917-8D2BD5A1A210}"/>
            </c:ext>
          </c:extLst>
        </c:ser>
        <c:ser>
          <c:idx val="1"/>
          <c:order val="1"/>
          <c:tx>
            <c:strRef>
              <c:f>'Proračun snage'!$D$218</c:f>
              <c:strCache>
                <c:ptCount val="1"/>
                <c:pt idx="0">
                  <c:v>OFF (sec)</c:v>
                </c:pt>
              </c:strCache>
            </c:strRef>
          </c:tx>
          <c:spPr>
            <a:solidFill>
              <a:srgbClr val="DC3912"/>
            </a:solidFill>
          </c:spPr>
          <c:invertIfNegative val="1"/>
          <c:cat>
            <c:numRef>
              <c:f>'Proračun snage'!$B$219:$B$223</c:f>
              <c:numCache>
                <c:formatCode>General</c:formatCode>
                <c:ptCount val="5"/>
                <c:pt idx="0">
                  <c:v>5</c:v>
                </c:pt>
                <c:pt idx="1">
                  <c:v>4</c:v>
                </c:pt>
                <c:pt idx="2">
                  <c:v>3</c:v>
                </c:pt>
                <c:pt idx="3">
                  <c:v>2</c:v>
                </c:pt>
                <c:pt idx="4">
                  <c:v>1</c:v>
                </c:pt>
              </c:numCache>
            </c:numRef>
          </c:cat>
          <c:val>
            <c:numRef>
              <c:f>'Proračun snage'!$D$219:$D$223</c:f>
              <c:numCache>
                <c:formatCode>General</c:formatCode>
                <c:ptCount val="5"/>
                <c:pt idx="0">
                  <c:v>0</c:v>
                </c:pt>
                <c:pt idx="1">
                  <c:v>0</c:v>
                </c:pt>
                <c:pt idx="2">
                  <c:v>0</c:v>
                </c:pt>
                <c:pt idx="3">
                  <c:v>0</c:v>
                </c:pt>
                <c:pt idx="4">
                  <c:v>0</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BF95-4FA6-8917-8D2BD5A1A210}"/>
            </c:ext>
          </c:extLst>
        </c:ser>
        <c:dLbls>
          <c:showLegendKey val="0"/>
          <c:showVal val="0"/>
          <c:showCatName val="0"/>
          <c:showSerName val="0"/>
          <c:showPercent val="0"/>
          <c:showBubbleSize val="0"/>
        </c:dLbls>
        <c:gapWidth val="150"/>
        <c:overlap val="100"/>
        <c:axId val="1222681152"/>
        <c:axId val="519234192"/>
      </c:barChart>
      <c:catAx>
        <c:axId val="1222681152"/>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519234192"/>
        <c:crosses val="autoZero"/>
        <c:auto val="1"/>
        <c:lblAlgn val="ctr"/>
        <c:lblOffset val="100"/>
        <c:noMultiLvlLbl val="1"/>
      </c:catAx>
      <c:valAx>
        <c:axId val="519234192"/>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222681152"/>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snage'!$I$224</c:f>
              <c:strCache>
                <c:ptCount val="1"/>
                <c:pt idx="0">
                  <c:v>Potrosnja (kg/sat)</c:v>
                </c:pt>
              </c:strCache>
            </c:strRef>
          </c:tx>
          <c:spPr>
            <a:ln w="38100" cmpd="sng">
              <a:solidFill>
                <a:srgbClr val="00FFFF"/>
              </a:solidFill>
            </a:ln>
          </c:spPr>
          <c:marker>
            <c:symbol val="none"/>
          </c:marker>
          <c:cat>
            <c:numRef>
              <c:f>'Proračun snage'!$B$225:$B$229</c:f>
              <c:numCache>
                <c:formatCode>General</c:formatCode>
                <c:ptCount val="5"/>
                <c:pt idx="0">
                  <c:v>5</c:v>
                </c:pt>
                <c:pt idx="1">
                  <c:v>4</c:v>
                </c:pt>
                <c:pt idx="2">
                  <c:v>3</c:v>
                </c:pt>
                <c:pt idx="3">
                  <c:v>2</c:v>
                </c:pt>
                <c:pt idx="4">
                  <c:v>1</c:v>
                </c:pt>
              </c:numCache>
            </c:numRef>
          </c:cat>
          <c:val>
            <c:numRef>
              <c:f>'Proračun snage'!$I$225:$I$229</c:f>
              <c:numCache>
                <c:formatCode>0.00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0-CB00-4F56-83C7-5F57B505AC9E}"/>
            </c:ext>
          </c:extLst>
        </c:ser>
        <c:ser>
          <c:idx val="1"/>
          <c:order val="1"/>
          <c:tx>
            <c:strRef>
              <c:f>'Proračun snage'!$K$224</c:f>
              <c:strCache>
                <c:ptCount val="1"/>
                <c:pt idx="0">
                  <c:v>Power (kW)</c:v>
                </c:pt>
              </c:strCache>
            </c:strRef>
          </c:tx>
          <c:spPr>
            <a:ln w="38100" cmpd="sng">
              <a:solidFill>
                <a:srgbClr val="F46524"/>
              </a:solidFill>
            </a:ln>
          </c:spPr>
          <c:marker>
            <c:symbol val="none"/>
          </c:marker>
          <c:cat>
            <c:numRef>
              <c:f>'Proračun snage'!$B$225:$B$229</c:f>
              <c:numCache>
                <c:formatCode>General</c:formatCode>
                <c:ptCount val="5"/>
                <c:pt idx="0">
                  <c:v>5</c:v>
                </c:pt>
                <c:pt idx="1">
                  <c:v>4</c:v>
                </c:pt>
                <c:pt idx="2">
                  <c:v>3</c:v>
                </c:pt>
                <c:pt idx="3">
                  <c:v>2</c:v>
                </c:pt>
                <c:pt idx="4">
                  <c:v>1</c:v>
                </c:pt>
              </c:numCache>
            </c:numRef>
          </c:cat>
          <c:val>
            <c:numRef>
              <c:f>'Proračun snage'!$K$225:$K$229</c:f>
              <c:numCache>
                <c:formatCode>0.00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1-CB00-4F56-83C7-5F57B505AC9E}"/>
            </c:ext>
          </c:extLst>
        </c:ser>
        <c:dLbls>
          <c:showLegendKey val="0"/>
          <c:showVal val="0"/>
          <c:showCatName val="0"/>
          <c:showSerName val="0"/>
          <c:showPercent val="0"/>
          <c:showBubbleSize val="0"/>
        </c:dLbls>
        <c:smooth val="0"/>
        <c:axId val="24435671"/>
        <c:axId val="1891022825"/>
      </c:lineChart>
      <c:catAx>
        <c:axId val="24435671"/>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1891022825"/>
        <c:crosses val="autoZero"/>
        <c:auto val="1"/>
        <c:lblAlgn val="ctr"/>
        <c:lblOffset val="100"/>
        <c:noMultiLvlLbl val="1"/>
      </c:catAx>
      <c:valAx>
        <c:axId val="1891022825"/>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24435671"/>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snage'!$C$224</c:f>
              <c:strCache>
                <c:ptCount val="1"/>
                <c:pt idx="0">
                  <c:v>ON (sec)</c:v>
                </c:pt>
              </c:strCache>
            </c:strRef>
          </c:tx>
          <c:spPr>
            <a:solidFill>
              <a:srgbClr val="3366CC"/>
            </a:solidFill>
          </c:spPr>
          <c:invertIfNegative val="1"/>
          <c:cat>
            <c:numRef>
              <c:f>'Proračun snage'!$B$225:$B$229</c:f>
              <c:numCache>
                <c:formatCode>General</c:formatCode>
                <c:ptCount val="5"/>
                <c:pt idx="0">
                  <c:v>5</c:v>
                </c:pt>
                <c:pt idx="1">
                  <c:v>4</c:v>
                </c:pt>
                <c:pt idx="2">
                  <c:v>3</c:v>
                </c:pt>
                <c:pt idx="3">
                  <c:v>2</c:v>
                </c:pt>
                <c:pt idx="4">
                  <c:v>1</c:v>
                </c:pt>
              </c:numCache>
            </c:numRef>
          </c:cat>
          <c:val>
            <c:numRef>
              <c:f>'Proračun snage'!$C$225:$C$229</c:f>
              <c:numCache>
                <c:formatCode>General</c:formatCode>
                <c:ptCount val="5"/>
                <c:pt idx="0">
                  <c:v>0</c:v>
                </c:pt>
                <c:pt idx="1">
                  <c:v>0</c:v>
                </c:pt>
                <c:pt idx="2">
                  <c:v>0</c:v>
                </c:pt>
                <c:pt idx="3">
                  <c:v>0</c:v>
                </c:pt>
                <c:pt idx="4">
                  <c:v>0</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1BCB-405F-8E0B-76FCF595F764}"/>
            </c:ext>
          </c:extLst>
        </c:ser>
        <c:ser>
          <c:idx val="1"/>
          <c:order val="1"/>
          <c:tx>
            <c:strRef>
              <c:f>'Proračun snage'!$D$224</c:f>
              <c:strCache>
                <c:ptCount val="1"/>
                <c:pt idx="0">
                  <c:v>OFF (sec)</c:v>
                </c:pt>
              </c:strCache>
            </c:strRef>
          </c:tx>
          <c:spPr>
            <a:solidFill>
              <a:srgbClr val="DC3912"/>
            </a:solidFill>
          </c:spPr>
          <c:invertIfNegative val="1"/>
          <c:cat>
            <c:numRef>
              <c:f>'Proračun snage'!$B$225:$B$229</c:f>
              <c:numCache>
                <c:formatCode>General</c:formatCode>
                <c:ptCount val="5"/>
                <c:pt idx="0">
                  <c:v>5</c:v>
                </c:pt>
                <c:pt idx="1">
                  <c:v>4</c:v>
                </c:pt>
                <c:pt idx="2">
                  <c:v>3</c:v>
                </c:pt>
                <c:pt idx="3">
                  <c:v>2</c:v>
                </c:pt>
                <c:pt idx="4">
                  <c:v>1</c:v>
                </c:pt>
              </c:numCache>
            </c:numRef>
          </c:cat>
          <c:val>
            <c:numRef>
              <c:f>'Proračun snage'!$D$225:$D$229</c:f>
              <c:numCache>
                <c:formatCode>General</c:formatCode>
                <c:ptCount val="5"/>
                <c:pt idx="0">
                  <c:v>0</c:v>
                </c:pt>
                <c:pt idx="1">
                  <c:v>0</c:v>
                </c:pt>
                <c:pt idx="2">
                  <c:v>0</c:v>
                </c:pt>
                <c:pt idx="3">
                  <c:v>0</c:v>
                </c:pt>
                <c:pt idx="4">
                  <c:v>0</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1BCB-405F-8E0B-76FCF595F764}"/>
            </c:ext>
          </c:extLst>
        </c:ser>
        <c:dLbls>
          <c:showLegendKey val="0"/>
          <c:showVal val="0"/>
          <c:showCatName val="0"/>
          <c:showSerName val="0"/>
          <c:showPercent val="0"/>
          <c:showBubbleSize val="0"/>
        </c:dLbls>
        <c:gapWidth val="150"/>
        <c:overlap val="100"/>
        <c:axId val="1046710083"/>
        <c:axId val="2096735694"/>
      </c:barChart>
      <c:catAx>
        <c:axId val="1046710083"/>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2096735694"/>
        <c:crosses val="autoZero"/>
        <c:auto val="1"/>
        <c:lblAlgn val="ctr"/>
        <c:lblOffset val="100"/>
        <c:noMultiLvlLbl val="1"/>
      </c:catAx>
      <c:valAx>
        <c:axId val="2096735694"/>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046710083"/>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snage'!$I$230</c:f>
              <c:strCache>
                <c:ptCount val="1"/>
                <c:pt idx="0">
                  <c:v>Potrosnja (kg/sat)</c:v>
                </c:pt>
              </c:strCache>
            </c:strRef>
          </c:tx>
          <c:spPr>
            <a:ln w="38100" cmpd="sng">
              <a:solidFill>
                <a:srgbClr val="00FFFF"/>
              </a:solidFill>
            </a:ln>
          </c:spPr>
          <c:marker>
            <c:symbol val="none"/>
          </c:marker>
          <c:cat>
            <c:numRef>
              <c:f>'Proračun snage'!$B$231:$B$235</c:f>
              <c:numCache>
                <c:formatCode>General</c:formatCode>
                <c:ptCount val="5"/>
                <c:pt idx="0">
                  <c:v>5</c:v>
                </c:pt>
                <c:pt idx="1">
                  <c:v>4</c:v>
                </c:pt>
                <c:pt idx="2">
                  <c:v>3</c:v>
                </c:pt>
                <c:pt idx="3">
                  <c:v>2</c:v>
                </c:pt>
                <c:pt idx="4">
                  <c:v>1</c:v>
                </c:pt>
              </c:numCache>
            </c:numRef>
          </c:cat>
          <c:val>
            <c:numRef>
              <c:f>'Proračun snage'!$I$231:$I$235</c:f>
              <c:numCache>
                <c:formatCode>0.00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0-2E3D-492D-AD10-CECEAEA3AD73}"/>
            </c:ext>
          </c:extLst>
        </c:ser>
        <c:ser>
          <c:idx val="1"/>
          <c:order val="1"/>
          <c:tx>
            <c:strRef>
              <c:f>'Proračun snage'!$K$230</c:f>
              <c:strCache>
                <c:ptCount val="1"/>
                <c:pt idx="0">
                  <c:v>Power (kW)</c:v>
                </c:pt>
              </c:strCache>
            </c:strRef>
          </c:tx>
          <c:spPr>
            <a:ln w="38100" cmpd="sng">
              <a:solidFill>
                <a:srgbClr val="F46524"/>
              </a:solidFill>
            </a:ln>
          </c:spPr>
          <c:marker>
            <c:symbol val="none"/>
          </c:marker>
          <c:cat>
            <c:numRef>
              <c:f>'Proračun snage'!$B$231:$B$235</c:f>
              <c:numCache>
                <c:formatCode>General</c:formatCode>
                <c:ptCount val="5"/>
                <c:pt idx="0">
                  <c:v>5</c:v>
                </c:pt>
                <c:pt idx="1">
                  <c:v>4</c:v>
                </c:pt>
                <c:pt idx="2">
                  <c:v>3</c:v>
                </c:pt>
                <c:pt idx="3">
                  <c:v>2</c:v>
                </c:pt>
                <c:pt idx="4">
                  <c:v>1</c:v>
                </c:pt>
              </c:numCache>
            </c:numRef>
          </c:cat>
          <c:val>
            <c:numRef>
              <c:f>'Proračun snage'!$K$231:$K$235</c:f>
              <c:numCache>
                <c:formatCode>0.00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1-2E3D-492D-AD10-CECEAEA3AD73}"/>
            </c:ext>
          </c:extLst>
        </c:ser>
        <c:dLbls>
          <c:showLegendKey val="0"/>
          <c:showVal val="0"/>
          <c:showCatName val="0"/>
          <c:showSerName val="0"/>
          <c:showPercent val="0"/>
          <c:showBubbleSize val="0"/>
        </c:dLbls>
        <c:smooth val="0"/>
        <c:axId val="1387591749"/>
        <c:axId val="645380423"/>
      </c:lineChart>
      <c:catAx>
        <c:axId val="1387591749"/>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645380423"/>
        <c:crosses val="autoZero"/>
        <c:auto val="1"/>
        <c:lblAlgn val="ctr"/>
        <c:lblOffset val="100"/>
        <c:noMultiLvlLbl val="1"/>
      </c:catAx>
      <c:valAx>
        <c:axId val="645380423"/>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1387591749"/>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snage'!$C$230</c:f>
              <c:strCache>
                <c:ptCount val="1"/>
                <c:pt idx="0">
                  <c:v>ON (sec)</c:v>
                </c:pt>
              </c:strCache>
            </c:strRef>
          </c:tx>
          <c:spPr>
            <a:solidFill>
              <a:srgbClr val="3366CC"/>
            </a:solidFill>
          </c:spPr>
          <c:invertIfNegative val="1"/>
          <c:cat>
            <c:numRef>
              <c:f>'Proračun snage'!$B$231:$B$235</c:f>
              <c:numCache>
                <c:formatCode>General</c:formatCode>
                <c:ptCount val="5"/>
                <c:pt idx="0">
                  <c:v>5</c:v>
                </c:pt>
                <c:pt idx="1">
                  <c:v>4</c:v>
                </c:pt>
                <c:pt idx="2">
                  <c:v>3</c:v>
                </c:pt>
                <c:pt idx="3">
                  <c:v>2</c:v>
                </c:pt>
                <c:pt idx="4">
                  <c:v>1</c:v>
                </c:pt>
              </c:numCache>
            </c:numRef>
          </c:cat>
          <c:val>
            <c:numRef>
              <c:f>'Proračun snage'!$C$231:$C$235</c:f>
              <c:numCache>
                <c:formatCode>General</c:formatCode>
                <c:ptCount val="5"/>
                <c:pt idx="0">
                  <c:v>0</c:v>
                </c:pt>
                <c:pt idx="1">
                  <c:v>0</c:v>
                </c:pt>
                <c:pt idx="2">
                  <c:v>0</c:v>
                </c:pt>
                <c:pt idx="3">
                  <c:v>0</c:v>
                </c:pt>
                <c:pt idx="4">
                  <c:v>0</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2CE0-4736-B5AC-87FC71C4DE58}"/>
            </c:ext>
          </c:extLst>
        </c:ser>
        <c:ser>
          <c:idx val="1"/>
          <c:order val="1"/>
          <c:tx>
            <c:strRef>
              <c:f>'Proračun snage'!$D$230</c:f>
              <c:strCache>
                <c:ptCount val="1"/>
                <c:pt idx="0">
                  <c:v>OFF (sec)</c:v>
                </c:pt>
              </c:strCache>
            </c:strRef>
          </c:tx>
          <c:spPr>
            <a:solidFill>
              <a:srgbClr val="DC3912"/>
            </a:solidFill>
          </c:spPr>
          <c:invertIfNegative val="1"/>
          <c:cat>
            <c:numRef>
              <c:f>'Proračun snage'!$B$231:$B$235</c:f>
              <c:numCache>
                <c:formatCode>General</c:formatCode>
                <c:ptCount val="5"/>
                <c:pt idx="0">
                  <c:v>5</c:v>
                </c:pt>
                <c:pt idx="1">
                  <c:v>4</c:v>
                </c:pt>
                <c:pt idx="2">
                  <c:v>3</c:v>
                </c:pt>
                <c:pt idx="3">
                  <c:v>2</c:v>
                </c:pt>
                <c:pt idx="4">
                  <c:v>1</c:v>
                </c:pt>
              </c:numCache>
            </c:numRef>
          </c:cat>
          <c:val>
            <c:numRef>
              <c:f>'Proračun snage'!$D$231:$D$235</c:f>
              <c:numCache>
                <c:formatCode>General</c:formatCode>
                <c:ptCount val="5"/>
                <c:pt idx="0">
                  <c:v>0</c:v>
                </c:pt>
                <c:pt idx="1">
                  <c:v>0</c:v>
                </c:pt>
                <c:pt idx="2">
                  <c:v>0</c:v>
                </c:pt>
                <c:pt idx="3">
                  <c:v>0</c:v>
                </c:pt>
                <c:pt idx="4">
                  <c:v>0</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2CE0-4736-B5AC-87FC71C4DE58}"/>
            </c:ext>
          </c:extLst>
        </c:ser>
        <c:dLbls>
          <c:showLegendKey val="0"/>
          <c:showVal val="0"/>
          <c:showCatName val="0"/>
          <c:showSerName val="0"/>
          <c:showPercent val="0"/>
          <c:showBubbleSize val="0"/>
        </c:dLbls>
        <c:gapWidth val="150"/>
        <c:overlap val="100"/>
        <c:axId val="1307647669"/>
        <c:axId val="1669153272"/>
      </c:barChart>
      <c:catAx>
        <c:axId val="1307647669"/>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1669153272"/>
        <c:crosses val="autoZero"/>
        <c:auto val="1"/>
        <c:lblAlgn val="ctr"/>
        <c:lblOffset val="100"/>
        <c:noMultiLvlLbl val="1"/>
      </c:catAx>
      <c:valAx>
        <c:axId val="1669153272"/>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307647669"/>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'Proračun snage'!$I$158</c:f>
              <c:strCache>
                <c:ptCount val="1"/>
                <c:pt idx="0">
                  <c:v>Potrosnja (kg/sat)</c:v>
                </c:pt>
              </c:strCache>
            </c:strRef>
          </c:tx>
          <c:spPr>
            <a:ln w="38100" cmpd="sng">
              <a:solidFill>
                <a:srgbClr val="00FFFF"/>
              </a:solidFill>
            </a:ln>
          </c:spPr>
          <c:marker>
            <c:symbol val="none"/>
          </c:marker>
          <c:cat>
            <c:numRef>
              <c:f>'Proračun snage'!$B$159:$B$163</c:f>
              <c:numCache>
                <c:formatCode>General</c:formatCode>
                <c:ptCount val="5"/>
                <c:pt idx="0">
                  <c:v>5</c:v>
                </c:pt>
                <c:pt idx="1">
                  <c:v>4</c:v>
                </c:pt>
                <c:pt idx="2">
                  <c:v>3</c:v>
                </c:pt>
                <c:pt idx="3">
                  <c:v>2</c:v>
                </c:pt>
                <c:pt idx="4">
                  <c:v>1</c:v>
                </c:pt>
              </c:numCache>
            </c:numRef>
          </c:cat>
          <c:val>
            <c:numRef>
              <c:f>'Proračun snage'!$I$159:$I$163</c:f>
              <c:numCache>
                <c:formatCode>0.00</c:formatCode>
                <c:ptCount val="5"/>
                <c:pt idx="0">
                  <c:v>3.15</c:v>
                </c:pt>
                <c:pt idx="1">
                  <c:v>2.7</c:v>
                </c:pt>
                <c:pt idx="2">
                  <c:v>2.25</c:v>
                </c:pt>
                <c:pt idx="3">
                  <c:v>1.8</c:v>
                </c:pt>
                <c:pt idx="4">
                  <c:v>1.0384615384615383</c:v>
                </c:pt>
              </c:numCache>
            </c:numRef>
          </c:val>
          <c:smooth val="1"/>
          <c:extLst>
            <c:ext xmlns:c16="http://schemas.microsoft.com/office/drawing/2014/chart" uri="{C3380CC4-5D6E-409C-BE32-E72D297353CC}">
              <c16:uniqueId val="{00000000-6B1F-463B-B6C2-23B7728E24C1}"/>
            </c:ext>
          </c:extLst>
        </c:ser>
        <c:ser>
          <c:idx val="1"/>
          <c:order val="1"/>
          <c:tx>
            <c:strRef>
              <c:f>'Proračun snage'!$K$158</c:f>
              <c:strCache>
                <c:ptCount val="1"/>
                <c:pt idx="0">
                  <c:v>Power (kW)</c:v>
                </c:pt>
              </c:strCache>
            </c:strRef>
          </c:tx>
          <c:spPr>
            <a:ln w="38100" cmpd="sng">
              <a:solidFill>
                <a:srgbClr val="F46524"/>
              </a:solidFill>
            </a:ln>
          </c:spPr>
          <c:marker>
            <c:symbol val="none"/>
          </c:marker>
          <c:cat>
            <c:numRef>
              <c:f>'Proračun snage'!$B$159:$B$163</c:f>
              <c:numCache>
                <c:formatCode>General</c:formatCode>
                <c:ptCount val="5"/>
                <c:pt idx="0">
                  <c:v>5</c:v>
                </c:pt>
                <c:pt idx="1">
                  <c:v>4</c:v>
                </c:pt>
                <c:pt idx="2">
                  <c:v>3</c:v>
                </c:pt>
                <c:pt idx="3">
                  <c:v>2</c:v>
                </c:pt>
                <c:pt idx="4">
                  <c:v>1</c:v>
                </c:pt>
              </c:numCache>
            </c:numRef>
          </c:cat>
          <c:val>
            <c:numRef>
              <c:f>'Proračun snage'!$K$159:$K$163</c:f>
              <c:numCache>
                <c:formatCode>0.00</c:formatCode>
                <c:ptCount val="5"/>
                <c:pt idx="0">
                  <c:v>14.805</c:v>
                </c:pt>
                <c:pt idx="1">
                  <c:v>12.690000000000001</c:v>
                </c:pt>
                <c:pt idx="2">
                  <c:v>10.575000000000001</c:v>
                </c:pt>
                <c:pt idx="3">
                  <c:v>8.4600000000000009</c:v>
                </c:pt>
                <c:pt idx="4">
                  <c:v>4.8807692307692303</c:v>
                </c:pt>
              </c:numCache>
            </c:numRef>
          </c:val>
          <c:smooth val="1"/>
          <c:extLst>
            <c:ext xmlns:c16="http://schemas.microsoft.com/office/drawing/2014/chart" uri="{C3380CC4-5D6E-409C-BE32-E72D297353CC}">
              <c16:uniqueId val="{00000001-6B1F-463B-B6C2-23B7728E24C1}"/>
            </c:ext>
          </c:extLst>
        </c:ser>
        <c:dLbls>
          <c:showLegendKey val="0"/>
          <c:showVal val="0"/>
          <c:showCatName val="0"/>
          <c:showSerName val="0"/>
          <c:showPercent val="0"/>
          <c:showBubbleSize val="0"/>
        </c:dLbls>
        <c:smooth val="0"/>
        <c:axId val="2021169147"/>
        <c:axId val="849096216"/>
      </c:lineChart>
      <c:catAx>
        <c:axId val="2021169147"/>
        <c:scaling>
          <c:orientation val="minMax"/>
        </c:scaling>
        <c:delete val="0"/>
        <c:axPos val="b"/>
        <c:title>
          <c:tx>
            <c:rich>
              <a:bodyPr/>
              <a:lstStyle/>
              <a:p>
                <a:pPr lvl="0">
                  <a:defRPr sz="1000" b="0" i="1">
                    <a:solidFill>
                      <a:srgbClr val="D9D9D9"/>
                    </a:solidFill>
                  </a:defRPr>
                </a:pPr>
                <a:r>
                  <a:t>Snaga</a:t>
                </a:r>
              </a:p>
            </c:rich>
          </c:tx>
          <c:overlay val="0"/>
        </c:title>
        <c:numFmt formatCode="General" sourceLinked="1"/>
        <c:majorTickMark val="cross"/>
        <c:minorTickMark val="cross"/>
        <c:tickLblPos val="nextTo"/>
        <c:txPr>
          <a:bodyPr/>
          <a:lstStyle/>
          <a:p>
            <a:pPr lvl="0">
              <a:defRPr sz="900" b="0" i="0">
                <a:solidFill>
                  <a:srgbClr val="D9D9D9"/>
                </a:solidFill>
              </a:defRPr>
            </a:pPr>
            <a:endParaRPr lang="en-US"/>
          </a:p>
        </c:txPr>
        <c:crossAx val="849096216"/>
        <c:crosses val="autoZero"/>
        <c:auto val="1"/>
        <c:lblAlgn val="ctr"/>
        <c:lblOffset val="100"/>
        <c:noMultiLvlLbl val="1"/>
      </c:catAx>
      <c:valAx>
        <c:axId val="849096216"/>
        <c:scaling>
          <c:orientation val="minMax"/>
        </c:scaling>
        <c:delete val="0"/>
        <c:axPos val="l"/>
        <c:majorGridlines>
          <c:spPr>
            <a:ln>
              <a:solidFill>
                <a:srgbClr val="D9D9D9"/>
              </a:solidFill>
            </a:ln>
          </c:spPr>
        </c:majorGridlines>
        <c:numFmt formatCode="0.00" sourceLinked="1"/>
        <c:majorTickMark val="cross"/>
        <c:minorTickMark val="cross"/>
        <c:tickLblPos val="nextTo"/>
        <c:spPr>
          <a:ln w="47625">
            <a:noFill/>
          </a:ln>
        </c:spPr>
        <c:txPr>
          <a:bodyPr/>
          <a:lstStyle/>
          <a:p>
            <a:pPr lvl="0">
              <a:defRPr sz="800" b="0" i="0">
                <a:solidFill>
                  <a:srgbClr val="D9D9D9"/>
                </a:solidFill>
              </a:defRPr>
            </a:pPr>
            <a:endParaRPr lang="en-US"/>
          </a:p>
        </c:txPr>
        <c:crossAx val="2021169147"/>
        <c:crosses val="autoZero"/>
        <c:crossBetween val="between"/>
      </c:valAx>
      <c:spPr>
        <a:solidFill>
          <a:srgbClr val="334960"/>
        </a:solidFill>
      </c:spPr>
    </c:plotArea>
    <c:legend>
      <c:legendPos val="t"/>
      <c:overlay val="0"/>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a:solidFill>
                  <a:srgbClr val="CCCCCC"/>
                </a:solidFill>
              </a:defRPr>
            </a:pPr>
            <a:r>
              <a:t>ON i OFF odnos u ciklusu po snagama</a:t>
            </a:r>
          </a:p>
        </c:rich>
      </c:tx>
      <c:overlay val="0"/>
    </c:title>
    <c:autoTitleDeleted val="0"/>
    <c:plotArea>
      <c:layout/>
      <c:barChart>
        <c:barDir val="col"/>
        <c:grouping val="stacked"/>
        <c:varyColors val="1"/>
        <c:ser>
          <c:idx val="0"/>
          <c:order val="0"/>
          <c:tx>
            <c:strRef>
              <c:f>'Proračun snage'!$C$158</c:f>
              <c:strCache>
                <c:ptCount val="1"/>
                <c:pt idx="0">
                  <c:v>ON (sec)</c:v>
                </c:pt>
              </c:strCache>
            </c:strRef>
          </c:tx>
          <c:spPr>
            <a:solidFill>
              <a:srgbClr val="3366CC"/>
            </a:solidFill>
          </c:spPr>
          <c:invertIfNegative val="1"/>
          <c:cat>
            <c:numRef>
              <c:f>'Proračun snage'!$B$159:$B$163</c:f>
              <c:numCache>
                <c:formatCode>General</c:formatCode>
                <c:ptCount val="5"/>
                <c:pt idx="0">
                  <c:v>5</c:v>
                </c:pt>
                <c:pt idx="1">
                  <c:v>4</c:v>
                </c:pt>
                <c:pt idx="2">
                  <c:v>3</c:v>
                </c:pt>
                <c:pt idx="3">
                  <c:v>2</c:v>
                </c:pt>
                <c:pt idx="4">
                  <c:v>1</c:v>
                </c:pt>
              </c:numCache>
            </c:numRef>
          </c:cat>
          <c:val>
            <c:numRef>
              <c:f>'Proračun snage'!$C$159:$C$163</c:f>
              <c:numCache>
                <c:formatCode>General</c:formatCode>
                <c:ptCount val="5"/>
                <c:pt idx="0">
                  <c:v>3.5</c:v>
                </c:pt>
                <c:pt idx="1">
                  <c:v>3</c:v>
                </c:pt>
                <c:pt idx="2">
                  <c:v>2.5</c:v>
                </c:pt>
                <c:pt idx="3">
                  <c:v>2</c:v>
                </c:pt>
                <c:pt idx="4">
                  <c:v>1.5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629B-4401-A9C2-FD1CE4A97E03}"/>
            </c:ext>
          </c:extLst>
        </c:ser>
        <c:ser>
          <c:idx val="1"/>
          <c:order val="1"/>
          <c:tx>
            <c:strRef>
              <c:f>'Proračun snage'!$D$158</c:f>
              <c:strCache>
                <c:ptCount val="1"/>
                <c:pt idx="0">
                  <c:v>OFF (sec)</c:v>
                </c:pt>
              </c:strCache>
            </c:strRef>
          </c:tx>
          <c:spPr>
            <a:solidFill>
              <a:srgbClr val="DC3912"/>
            </a:solidFill>
          </c:spPr>
          <c:invertIfNegative val="1"/>
          <c:cat>
            <c:numRef>
              <c:f>'Proračun snage'!$B$159:$B$163</c:f>
              <c:numCache>
                <c:formatCode>General</c:formatCode>
                <c:ptCount val="5"/>
                <c:pt idx="0">
                  <c:v>5</c:v>
                </c:pt>
                <c:pt idx="1">
                  <c:v>4</c:v>
                </c:pt>
                <c:pt idx="2">
                  <c:v>3</c:v>
                </c:pt>
                <c:pt idx="3">
                  <c:v>2</c:v>
                </c:pt>
                <c:pt idx="4">
                  <c:v>1</c:v>
                </c:pt>
              </c:numCache>
            </c:numRef>
          </c:cat>
          <c:val>
            <c:numRef>
              <c:f>'Proračun snage'!$D$159:$D$163</c:f>
              <c:numCache>
                <c:formatCode>General</c:formatCode>
                <c:ptCount val="5"/>
                <c:pt idx="0">
                  <c:v>1.5</c:v>
                </c:pt>
                <c:pt idx="1">
                  <c:v>2</c:v>
                </c:pt>
                <c:pt idx="2">
                  <c:v>2.5</c:v>
                </c:pt>
                <c:pt idx="3">
                  <c:v>3</c:v>
                </c:pt>
                <c:pt idx="4">
                  <c:v>5</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1-629B-4401-A9C2-FD1CE4A97E03}"/>
            </c:ext>
          </c:extLst>
        </c:ser>
        <c:dLbls>
          <c:showLegendKey val="0"/>
          <c:showVal val="0"/>
          <c:showCatName val="0"/>
          <c:showSerName val="0"/>
          <c:showPercent val="0"/>
          <c:showBubbleSize val="0"/>
        </c:dLbls>
        <c:gapWidth val="150"/>
        <c:overlap val="100"/>
        <c:axId val="1608546273"/>
        <c:axId val="611199268"/>
      </c:barChart>
      <c:catAx>
        <c:axId val="1608546273"/>
        <c:scaling>
          <c:orientation val="minMax"/>
        </c:scaling>
        <c:delete val="0"/>
        <c:axPos val="b"/>
        <c:title>
          <c:tx>
            <c:rich>
              <a:bodyPr/>
              <a:lstStyle/>
              <a:p>
                <a:pPr lvl="0">
                  <a:defRPr sz="900" b="1" i="1">
                    <a:solidFill>
                      <a:srgbClr val="B7B7B7"/>
                    </a:solidFill>
                  </a:defRPr>
                </a:pPr>
                <a:r>
                  <a:t>Snaga</a:t>
                </a:r>
              </a:p>
            </c:rich>
          </c:tx>
          <c:overlay val="0"/>
        </c:title>
        <c:numFmt formatCode="General" sourceLinked="1"/>
        <c:majorTickMark val="cross"/>
        <c:minorTickMark val="cross"/>
        <c:tickLblPos val="nextTo"/>
        <c:txPr>
          <a:bodyPr/>
          <a:lstStyle/>
          <a:p>
            <a:pPr lvl="0">
              <a:defRPr sz="1000" b="0">
                <a:solidFill>
                  <a:srgbClr val="CCCCCC"/>
                </a:solidFill>
              </a:defRPr>
            </a:pPr>
            <a:endParaRPr lang="en-US"/>
          </a:p>
        </c:txPr>
        <c:crossAx val="611199268"/>
        <c:crosses val="autoZero"/>
        <c:auto val="1"/>
        <c:lblAlgn val="ctr"/>
        <c:lblOffset val="100"/>
        <c:noMultiLvlLbl val="1"/>
      </c:catAx>
      <c:valAx>
        <c:axId val="611199268"/>
        <c:scaling>
          <c:orientation val="minMax"/>
        </c:scaling>
        <c:delete val="0"/>
        <c:axPos val="l"/>
        <c:majorGridlines>
          <c:spPr>
            <a:ln>
              <a:solidFill>
                <a:srgbClr val="B7B7B7"/>
              </a:solidFill>
            </a:ln>
          </c:spPr>
        </c:majorGridlines>
        <c:title>
          <c:tx>
            <c:rich>
              <a:bodyPr/>
              <a:lstStyle/>
              <a:p>
                <a:pPr lvl="0">
                  <a:defRPr sz="1200" b="1" i="1">
                    <a:solidFill>
                      <a:srgbClr val="B7B7B7"/>
                    </a:solidFill>
                  </a:defRPr>
                </a:pPr>
                <a:r>
                  <a:t>Ciklus</a:t>
                </a:r>
              </a:p>
            </c:rich>
          </c:tx>
          <c:overlay val="0"/>
        </c:title>
        <c:numFmt formatCode="General" sourceLinked="1"/>
        <c:majorTickMark val="cross"/>
        <c:minorTickMark val="cross"/>
        <c:tickLblPos val="nextTo"/>
        <c:spPr>
          <a:ln w="47625">
            <a:noFill/>
          </a:ln>
        </c:spPr>
        <c:txPr>
          <a:bodyPr/>
          <a:lstStyle/>
          <a:p>
            <a:pPr lvl="0">
              <a:defRPr b="0"/>
            </a:pPr>
            <a:endParaRPr lang="en-US"/>
          </a:p>
        </c:txPr>
        <c:crossAx val="1608546273"/>
        <c:crosses val="autoZero"/>
        <c:crossBetween val="between"/>
      </c:valAx>
    </c:plotArea>
    <c:legend>
      <c:legendPos val="tr"/>
      <c:overlay val="1"/>
      <c:txPr>
        <a:bodyPr/>
        <a:lstStyle/>
        <a:p>
          <a:pPr lvl="0">
            <a:defRPr sz="900">
              <a:solidFill>
                <a:srgbClr val="D9D9D9"/>
              </a:solidFill>
            </a:defRPr>
          </a:pPr>
          <a:endParaRPr lang="en-US"/>
        </a:p>
      </c:txPr>
    </c:legend>
    <c:plotVisOnly val="1"/>
    <c:dispBlanksAs val="zero"/>
    <c:showDLblsOverMax val="1"/>
  </c:chart>
  <c:spPr>
    <a:solidFill>
      <a:srgbClr val="334960"/>
    </a:solidFill>
  </c:spPr>
  <c:printSettings>
    <c:headerFooter/>
    <c:pageMargins b="0.75" l="0.7" r="0.7" t="0.75" header="0.3" footer="0.3"/>
    <c:pageSetup/>
  </c:printSettings>
</c:chartSpace>
</file>

<file path=xl/drawings/_rels/drawing6.xml.rels><?xml version="1.0" encoding="UTF-8" standalone="yes"?>
<Relationships xmlns="http://schemas.openxmlformats.org/package/2006/relationships"><Relationship Id="rId26" Type="http://schemas.openxmlformats.org/officeDocument/2006/relationships/chart" Target="../charts/chart26.xml"/><Relationship Id="rId21" Type="http://schemas.openxmlformats.org/officeDocument/2006/relationships/chart" Target="../charts/chart21.xml"/><Relationship Id="rId42" Type="http://schemas.openxmlformats.org/officeDocument/2006/relationships/chart" Target="../charts/chart42.xml"/><Relationship Id="rId47" Type="http://schemas.openxmlformats.org/officeDocument/2006/relationships/chart" Target="../charts/chart47.xml"/><Relationship Id="rId63" Type="http://schemas.openxmlformats.org/officeDocument/2006/relationships/chart" Target="../charts/chart63.xml"/><Relationship Id="rId68" Type="http://schemas.openxmlformats.org/officeDocument/2006/relationships/chart" Target="../charts/chart68.xml"/><Relationship Id="rId16" Type="http://schemas.openxmlformats.org/officeDocument/2006/relationships/chart" Target="../charts/chart16.xml"/><Relationship Id="rId11" Type="http://schemas.openxmlformats.org/officeDocument/2006/relationships/chart" Target="../charts/chart11.xml"/><Relationship Id="rId24" Type="http://schemas.openxmlformats.org/officeDocument/2006/relationships/chart" Target="../charts/chart24.xml"/><Relationship Id="rId32" Type="http://schemas.openxmlformats.org/officeDocument/2006/relationships/chart" Target="../charts/chart32.xml"/><Relationship Id="rId37" Type="http://schemas.openxmlformats.org/officeDocument/2006/relationships/chart" Target="../charts/chart37.xml"/><Relationship Id="rId40" Type="http://schemas.openxmlformats.org/officeDocument/2006/relationships/chart" Target="../charts/chart40.xml"/><Relationship Id="rId45" Type="http://schemas.openxmlformats.org/officeDocument/2006/relationships/chart" Target="../charts/chart45.xml"/><Relationship Id="rId53" Type="http://schemas.openxmlformats.org/officeDocument/2006/relationships/chart" Target="../charts/chart53.xml"/><Relationship Id="rId58" Type="http://schemas.openxmlformats.org/officeDocument/2006/relationships/chart" Target="../charts/chart58.xml"/><Relationship Id="rId66" Type="http://schemas.openxmlformats.org/officeDocument/2006/relationships/chart" Target="../charts/chart66.xml"/><Relationship Id="rId74" Type="http://schemas.openxmlformats.org/officeDocument/2006/relationships/chart" Target="../charts/chart74.xml"/><Relationship Id="rId5" Type="http://schemas.openxmlformats.org/officeDocument/2006/relationships/chart" Target="../charts/chart5.xml"/><Relationship Id="rId61" Type="http://schemas.openxmlformats.org/officeDocument/2006/relationships/chart" Target="../charts/chart61.xml"/><Relationship Id="rId19" Type="http://schemas.openxmlformats.org/officeDocument/2006/relationships/chart" Target="../charts/chart19.xml"/><Relationship Id="rId14" Type="http://schemas.openxmlformats.org/officeDocument/2006/relationships/chart" Target="../charts/chart14.xml"/><Relationship Id="rId22" Type="http://schemas.openxmlformats.org/officeDocument/2006/relationships/chart" Target="../charts/chart22.xml"/><Relationship Id="rId27" Type="http://schemas.openxmlformats.org/officeDocument/2006/relationships/chart" Target="../charts/chart27.xml"/><Relationship Id="rId30" Type="http://schemas.openxmlformats.org/officeDocument/2006/relationships/chart" Target="../charts/chart30.xml"/><Relationship Id="rId35" Type="http://schemas.openxmlformats.org/officeDocument/2006/relationships/chart" Target="../charts/chart35.xml"/><Relationship Id="rId43" Type="http://schemas.openxmlformats.org/officeDocument/2006/relationships/chart" Target="../charts/chart43.xml"/><Relationship Id="rId48" Type="http://schemas.openxmlformats.org/officeDocument/2006/relationships/chart" Target="../charts/chart48.xml"/><Relationship Id="rId56" Type="http://schemas.openxmlformats.org/officeDocument/2006/relationships/chart" Target="../charts/chart56.xml"/><Relationship Id="rId64" Type="http://schemas.openxmlformats.org/officeDocument/2006/relationships/chart" Target="../charts/chart64.xml"/><Relationship Id="rId69" Type="http://schemas.openxmlformats.org/officeDocument/2006/relationships/chart" Target="../charts/chart69.xml"/><Relationship Id="rId77" Type="http://schemas.openxmlformats.org/officeDocument/2006/relationships/chart" Target="../charts/chart77.xml"/><Relationship Id="rId8" Type="http://schemas.openxmlformats.org/officeDocument/2006/relationships/chart" Target="../charts/chart8.xml"/><Relationship Id="rId51" Type="http://schemas.openxmlformats.org/officeDocument/2006/relationships/chart" Target="../charts/chart51.xml"/><Relationship Id="rId72" Type="http://schemas.openxmlformats.org/officeDocument/2006/relationships/chart" Target="../charts/chart72.xml"/><Relationship Id="rId3" Type="http://schemas.openxmlformats.org/officeDocument/2006/relationships/chart" Target="../charts/chart3.xml"/><Relationship Id="rId12" Type="http://schemas.openxmlformats.org/officeDocument/2006/relationships/chart" Target="../charts/chart12.xml"/><Relationship Id="rId17" Type="http://schemas.openxmlformats.org/officeDocument/2006/relationships/chart" Target="../charts/chart17.xml"/><Relationship Id="rId25" Type="http://schemas.openxmlformats.org/officeDocument/2006/relationships/chart" Target="../charts/chart25.xml"/><Relationship Id="rId33" Type="http://schemas.openxmlformats.org/officeDocument/2006/relationships/chart" Target="../charts/chart33.xml"/><Relationship Id="rId38" Type="http://schemas.openxmlformats.org/officeDocument/2006/relationships/chart" Target="../charts/chart38.xml"/><Relationship Id="rId46" Type="http://schemas.openxmlformats.org/officeDocument/2006/relationships/chart" Target="../charts/chart46.xml"/><Relationship Id="rId59" Type="http://schemas.openxmlformats.org/officeDocument/2006/relationships/chart" Target="../charts/chart59.xml"/><Relationship Id="rId67" Type="http://schemas.openxmlformats.org/officeDocument/2006/relationships/chart" Target="../charts/chart67.xml"/><Relationship Id="rId20" Type="http://schemas.openxmlformats.org/officeDocument/2006/relationships/chart" Target="../charts/chart20.xml"/><Relationship Id="rId41" Type="http://schemas.openxmlformats.org/officeDocument/2006/relationships/chart" Target="../charts/chart41.xml"/><Relationship Id="rId54" Type="http://schemas.openxmlformats.org/officeDocument/2006/relationships/chart" Target="../charts/chart54.xml"/><Relationship Id="rId62" Type="http://schemas.openxmlformats.org/officeDocument/2006/relationships/chart" Target="../charts/chart62.xml"/><Relationship Id="rId70" Type="http://schemas.openxmlformats.org/officeDocument/2006/relationships/chart" Target="../charts/chart70.xml"/><Relationship Id="rId75" Type="http://schemas.openxmlformats.org/officeDocument/2006/relationships/chart" Target="../charts/chart75.xml"/><Relationship Id="rId1" Type="http://schemas.openxmlformats.org/officeDocument/2006/relationships/chart" Target="../charts/chart1.xml"/><Relationship Id="rId6" Type="http://schemas.openxmlformats.org/officeDocument/2006/relationships/chart" Target="../charts/chart6.xml"/><Relationship Id="rId15" Type="http://schemas.openxmlformats.org/officeDocument/2006/relationships/chart" Target="../charts/chart15.xml"/><Relationship Id="rId23" Type="http://schemas.openxmlformats.org/officeDocument/2006/relationships/chart" Target="../charts/chart23.xml"/><Relationship Id="rId28" Type="http://schemas.openxmlformats.org/officeDocument/2006/relationships/chart" Target="../charts/chart28.xml"/><Relationship Id="rId36" Type="http://schemas.openxmlformats.org/officeDocument/2006/relationships/chart" Target="../charts/chart36.xml"/><Relationship Id="rId49" Type="http://schemas.openxmlformats.org/officeDocument/2006/relationships/chart" Target="../charts/chart49.xml"/><Relationship Id="rId57" Type="http://schemas.openxmlformats.org/officeDocument/2006/relationships/chart" Target="../charts/chart57.xml"/><Relationship Id="rId10" Type="http://schemas.openxmlformats.org/officeDocument/2006/relationships/chart" Target="../charts/chart10.xml"/><Relationship Id="rId31" Type="http://schemas.openxmlformats.org/officeDocument/2006/relationships/chart" Target="../charts/chart31.xml"/><Relationship Id="rId44" Type="http://schemas.openxmlformats.org/officeDocument/2006/relationships/chart" Target="../charts/chart44.xml"/><Relationship Id="rId52" Type="http://schemas.openxmlformats.org/officeDocument/2006/relationships/chart" Target="../charts/chart52.xml"/><Relationship Id="rId60" Type="http://schemas.openxmlformats.org/officeDocument/2006/relationships/chart" Target="../charts/chart60.xml"/><Relationship Id="rId65" Type="http://schemas.openxmlformats.org/officeDocument/2006/relationships/chart" Target="../charts/chart65.xml"/><Relationship Id="rId73" Type="http://schemas.openxmlformats.org/officeDocument/2006/relationships/chart" Target="../charts/chart73.xml"/><Relationship Id="rId78" Type="http://schemas.openxmlformats.org/officeDocument/2006/relationships/chart" Target="../charts/chart78.xml"/><Relationship Id="rId4" Type="http://schemas.openxmlformats.org/officeDocument/2006/relationships/chart" Target="../charts/chart4.xml"/><Relationship Id="rId9" Type="http://schemas.openxmlformats.org/officeDocument/2006/relationships/chart" Target="../charts/chart9.xml"/><Relationship Id="rId13" Type="http://schemas.openxmlformats.org/officeDocument/2006/relationships/chart" Target="../charts/chart13.xml"/><Relationship Id="rId18" Type="http://schemas.openxmlformats.org/officeDocument/2006/relationships/chart" Target="../charts/chart18.xml"/><Relationship Id="rId39" Type="http://schemas.openxmlformats.org/officeDocument/2006/relationships/chart" Target="../charts/chart39.xml"/><Relationship Id="rId34" Type="http://schemas.openxmlformats.org/officeDocument/2006/relationships/chart" Target="../charts/chart34.xml"/><Relationship Id="rId50" Type="http://schemas.openxmlformats.org/officeDocument/2006/relationships/chart" Target="../charts/chart50.xml"/><Relationship Id="rId55" Type="http://schemas.openxmlformats.org/officeDocument/2006/relationships/chart" Target="../charts/chart55.xml"/><Relationship Id="rId76" Type="http://schemas.openxmlformats.org/officeDocument/2006/relationships/chart" Target="../charts/chart76.xml"/><Relationship Id="rId7" Type="http://schemas.openxmlformats.org/officeDocument/2006/relationships/chart" Target="../charts/chart7.xml"/><Relationship Id="rId71" Type="http://schemas.openxmlformats.org/officeDocument/2006/relationships/chart" Target="../charts/chart71.xml"/><Relationship Id="rId2" Type="http://schemas.openxmlformats.org/officeDocument/2006/relationships/chart" Target="../charts/chart2.xml"/><Relationship Id="rId29" Type="http://schemas.openxmlformats.org/officeDocument/2006/relationships/chart" Target="../charts/chart29.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533400</xdr:colOff>
      <xdr:row>45</xdr:row>
      <xdr:rowOff>76200</xdr:rowOff>
    </xdr:to>
    <xdr:sp macro="" textlink="">
      <xdr:nvSpPr>
        <xdr:cNvPr id="3155" name="Rectangle 83" hidden="1"/>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561975</xdr:colOff>
      <xdr:row>44</xdr:row>
      <xdr:rowOff>152400</xdr:rowOff>
    </xdr:to>
    <xdr:sp macro="" textlink="">
      <xdr:nvSpPr>
        <xdr:cNvPr id="1107" name="Rectangle 83" hidden="1"/>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561975</xdr:colOff>
      <xdr:row>45</xdr:row>
      <xdr:rowOff>152400</xdr:rowOff>
    </xdr:to>
    <xdr:sp macro="" textlink="">
      <xdr:nvSpPr>
        <xdr:cNvPr id="2131" name="Rectangle 83" hidden="1"/>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561975</xdr:colOff>
      <xdr:row>44</xdr:row>
      <xdr:rowOff>152400</xdr:rowOff>
    </xdr:to>
    <xdr:sp macro="" textlink="">
      <xdr:nvSpPr>
        <xdr:cNvPr id="4179" name="Rectangle 83" hidden="1"/>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561975</xdr:colOff>
      <xdr:row>45</xdr:row>
      <xdr:rowOff>152400</xdr:rowOff>
    </xdr:to>
    <xdr:sp macro="" textlink="">
      <xdr:nvSpPr>
        <xdr:cNvPr id="5203" name="Rectangle 83" hidden="1"/>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6429375</xdr:colOff>
      <xdr:row>1</xdr:row>
      <xdr:rowOff>1600200</xdr:rowOff>
    </xdr:to>
    <xdr:graphicFrame macro="">
      <xdr:nvGraphicFramePr>
        <xdr:cNvPr id="2" name="Chart 1"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1</xdr:col>
      <xdr:colOff>0</xdr:colOff>
      <xdr:row>2</xdr:row>
      <xdr:rowOff>0</xdr:rowOff>
    </xdr:from>
    <xdr:to>
      <xdr:col>1</xdr:col>
      <xdr:colOff>6429375</xdr:colOff>
      <xdr:row>2</xdr:row>
      <xdr:rowOff>1590675</xdr:rowOff>
    </xdr:to>
    <xdr:graphicFrame macro="">
      <xdr:nvGraphicFramePr>
        <xdr:cNvPr id="3" name="Chart 2"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twoCellAnchor>
    <xdr:from>
      <xdr:col>1</xdr:col>
      <xdr:colOff>0</xdr:colOff>
      <xdr:row>3</xdr:row>
      <xdr:rowOff>0</xdr:rowOff>
    </xdr:from>
    <xdr:to>
      <xdr:col>1</xdr:col>
      <xdr:colOff>6429375</xdr:colOff>
      <xdr:row>3</xdr:row>
      <xdr:rowOff>1600200</xdr:rowOff>
    </xdr:to>
    <xdr:graphicFrame macro="">
      <xdr:nvGraphicFramePr>
        <xdr:cNvPr id="4" name="Chart 3"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twoCellAnchor>
  <xdr:twoCellAnchor>
    <xdr:from>
      <xdr:col>2</xdr:col>
      <xdr:colOff>0</xdr:colOff>
      <xdr:row>2</xdr:row>
      <xdr:rowOff>0</xdr:rowOff>
    </xdr:from>
    <xdr:to>
      <xdr:col>2</xdr:col>
      <xdr:colOff>4781550</xdr:colOff>
      <xdr:row>2</xdr:row>
      <xdr:rowOff>1600200</xdr:rowOff>
    </xdr:to>
    <xdr:graphicFrame macro="">
      <xdr:nvGraphicFramePr>
        <xdr:cNvPr id="5" name="Chart 4"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twoCellAnchor>
  <xdr:twoCellAnchor>
    <xdr:from>
      <xdr:col>2</xdr:col>
      <xdr:colOff>0</xdr:colOff>
      <xdr:row>1</xdr:row>
      <xdr:rowOff>0</xdr:rowOff>
    </xdr:from>
    <xdr:to>
      <xdr:col>2</xdr:col>
      <xdr:colOff>4781550</xdr:colOff>
      <xdr:row>1</xdr:row>
      <xdr:rowOff>1600200</xdr:rowOff>
    </xdr:to>
    <xdr:graphicFrame macro="">
      <xdr:nvGraphicFramePr>
        <xdr:cNvPr id="6" name="Chart 5"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fLocksWithSheet="0"/>
  </xdr:twoCellAnchor>
  <xdr:twoCellAnchor>
    <xdr:from>
      <xdr:col>2</xdr:col>
      <xdr:colOff>0</xdr:colOff>
      <xdr:row>3</xdr:row>
      <xdr:rowOff>0</xdr:rowOff>
    </xdr:from>
    <xdr:to>
      <xdr:col>2</xdr:col>
      <xdr:colOff>4781550</xdr:colOff>
      <xdr:row>3</xdr:row>
      <xdr:rowOff>1600200</xdr:rowOff>
    </xdr:to>
    <xdr:graphicFrame macro="">
      <xdr:nvGraphicFramePr>
        <xdr:cNvPr id="7" name="Chart 6"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fLocksWithSheet="0"/>
  </xdr:twoCellAnchor>
  <xdr:twoCellAnchor>
    <xdr:from>
      <xdr:col>1</xdr:col>
      <xdr:colOff>0</xdr:colOff>
      <xdr:row>4</xdr:row>
      <xdr:rowOff>0</xdr:rowOff>
    </xdr:from>
    <xdr:to>
      <xdr:col>1</xdr:col>
      <xdr:colOff>6429375</xdr:colOff>
      <xdr:row>4</xdr:row>
      <xdr:rowOff>1600200</xdr:rowOff>
    </xdr:to>
    <xdr:graphicFrame macro="">
      <xdr:nvGraphicFramePr>
        <xdr:cNvPr id="8" name="Chart 7"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fLocksWithSheet="0"/>
  </xdr:twoCellAnchor>
  <xdr:twoCellAnchor>
    <xdr:from>
      <xdr:col>1</xdr:col>
      <xdr:colOff>0</xdr:colOff>
      <xdr:row>5</xdr:row>
      <xdr:rowOff>0</xdr:rowOff>
    </xdr:from>
    <xdr:to>
      <xdr:col>1</xdr:col>
      <xdr:colOff>6429375</xdr:colOff>
      <xdr:row>5</xdr:row>
      <xdr:rowOff>1600200</xdr:rowOff>
    </xdr:to>
    <xdr:graphicFrame macro="">
      <xdr:nvGraphicFramePr>
        <xdr:cNvPr id="9" name="Chart 8"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fLocksWithSheet="0"/>
  </xdr:twoCellAnchor>
  <xdr:twoCellAnchor>
    <xdr:from>
      <xdr:col>1</xdr:col>
      <xdr:colOff>0</xdr:colOff>
      <xdr:row>6</xdr:row>
      <xdr:rowOff>0</xdr:rowOff>
    </xdr:from>
    <xdr:to>
      <xdr:col>1</xdr:col>
      <xdr:colOff>6429375</xdr:colOff>
      <xdr:row>6</xdr:row>
      <xdr:rowOff>1600200</xdr:rowOff>
    </xdr:to>
    <xdr:graphicFrame macro="">
      <xdr:nvGraphicFramePr>
        <xdr:cNvPr id="10" name="Chart 9"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fLocksWithSheet="0"/>
  </xdr:twoCellAnchor>
  <xdr:twoCellAnchor>
    <xdr:from>
      <xdr:col>1</xdr:col>
      <xdr:colOff>0</xdr:colOff>
      <xdr:row>7</xdr:row>
      <xdr:rowOff>0</xdr:rowOff>
    </xdr:from>
    <xdr:to>
      <xdr:col>1</xdr:col>
      <xdr:colOff>6429375</xdr:colOff>
      <xdr:row>7</xdr:row>
      <xdr:rowOff>1600200</xdr:rowOff>
    </xdr:to>
    <xdr:graphicFrame macro="">
      <xdr:nvGraphicFramePr>
        <xdr:cNvPr id="11" name="Chart 10"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fLocksWithSheet="0"/>
  </xdr:twoCellAnchor>
  <xdr:twoCellAnchor>
    <xdr:from>
      <xdr:col>1</xdr:col>
      <xdr:colOff>0</xdr:colOff>
      <xdr:row>8</xdr:row>
      <xdr:rowOff>0</xdr:rowOff>
    </xdr:from>
    <xdr:to>
      <xdr:col>1</xdr:col>
      <xdr:colOff>6429375</xdr:colOff>
      <xdr:row>8</xdr:row>
      <xdr:rowOff>1600200</xdr:rowOff>
    </xdr:to>
    <xdr:graphicFrame macro="">
      <xdr:nvGraphicFramePr>
        <xdr:cNvPr id="12" name="Chart 11"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fLocksWithSheet="0"/>
  </xdr:twoCellAnchor>
  <xdr:twoCellAnchor>
    <xdr:from>
      <xdr:col>1</xdr:col>
      <xdr:colOff>0</xdr:colOff>
      <xdr:row>9</xdr:row>
      <xdr:rowOff>0</xdr:rowOff>
    </xdr:from>
    <xdr:to>
      <xdr:col>1</xdr:col>
      <xdr:colOff>6429375</xdr:colOff>
      <xdr:row>9</xdr:row>
      <xdr:rowOff>1600200</xdr:rowOff>
    </xdr:to>
    <xdr:graphicFrame macro="">
      <xdr:nvGraphicFramePr>
        <xdr:cNvPr id="13" name="Chart 12"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fLocksWithSheet="0"/>
  </xdr:twoCellAnchor>
  <xdr:twoCellAnchor>
    <xdr:from>
      <xdr:col>1</xdr:col>
      <xdr:colOff>0</xdr:colOff>
      <xdr:row>10</xdr:row>
      <xdr:rowOff>0</xdr:rowOff>
    </xdr:from>
    <xdr:to>
      <xdr:col>1</xdr:col>
      <xdr:colOff>6429375</xdr:colOff>
      <xdr:row>10</xdr:row>
      <xdr:rowOff>1600200</xdr:rowOff>
    </xdr:to>
    <xdr:graphicFrame macro="">
      <xdr:nvGraphicFramePr>
        <xdr:cNvPr id="14" name="Chart 13"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fLocksWithSheet="0"/>
  </xdr:twoCellAnchor>
  <xdr:twoCellAnchor>
    <xdr:from>
      <xdr:col>1</xdr:col>
      <xdr:colOff>0</xdr:colOff>
      <xdr:row>11</xdr:row>
      <xdr:rowOff>0</xdr:rowOff>
    </xdr:from>
    <xdr:to>
      <xdr:col>1</xdr:col>
      <xdr:colOff>6429375</xdr:colOff>
      <xdr:row>11</xdr:row>
      <xdr:rowOff>1600200</xdr:rowOff>
    </xdr:to>
    <xdr:graphicFrame macro="">
      <xdr:nvGraphicFramePr>
        <xdr:cNvPr id="15" name="Chart 14"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fLocksWithSheet="0"/>
  </xdr:twoCellAnchor>
  <xdr:twoCellAnchor>
    <xdr:from>
      <xdr:col>1</xdr:col>
      <xdr:colOff>0</xdr:colOff>
      <xdr:row>12</xdr:row>
      <xdr:rowOff>0</xdr:rowOff>
    </xdr:from>
    <xdr:to>
      <xdr:col>1</xdr:col>
      <xdr:colOff>6429375</xdr:colOff>
      <xdr:row>12</xdr:row>
      <xdr:rowOff>1600200</xdr:rowOff>
    </xdr:to>
    <xdr:graphicFrame macro="">
      <xdr:nvGraphicFramePr>
        <xdr:cNvPr id="16" name="Chart 15"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fLocksWithSheet="0"/>
  </xdr:twoCellAnchor>
  <xdr:twoCellAnchor>
    <xdr:from>
      <xdr:col>1</xdr:col>
      <xdr:colOff>0</xdr:colOff>
      <xdr:row>13</xdr:row>
      <xdr:rowOff>0</xdr:rowOff>
    </xdr:from>
    <xdr:to>
      <xdr:col>1</xdr:col>
      <xdr:colOff>6429375</xdr:colOff>
      <xdr:row>13</xdr:row>
      <xdr:rowOff>1600200</xdr:rowOff>
    </xdr:to>
    <xdr:graphicFrame macro="">
      <xdr:nvGraphicFramePr>
        <xdr:cNvPr id="17" name="Chart 16"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fLocksWithSheet="0"/>
  </xdr:twoCellAnchor>
  <xdr:twoCellAnchor>
    <xdr:from>
      <xdr:col>1</xdr:col>
      <xdr:colOff>0</xdr:colOff>
      <xdr:row>14</xdr:row>
      <xdr:rowOff>0</xdr:rowOff>
    </xdr:from>
    <xdr:to>
      <xdr:col>1</xdr:col>
      <xdr:colOff>6429375</xdr:colOff>
      <xdr:row>14</xdr:row>
      <xdr:rowOff>1600200</xdr:rowOff>
    </xdr:to>
    <xdr:graphicFrame macro="">
      <xdr:nvGraphicFramePr>
        <xdr:cNvPr id="18" name="Chart 17"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fLocksWithSheet="0"/>
  </xdr:twoCellAnchor>
  <xdr:twoCellAnchor>
    <xdr:from>
      <xdr:col>1</xdr:col>
      <xdr:colOff>0</xdr:colOff>
      <xdr:row>15</xdr:row>
      <xdr:rowOff>0</xdr:rowOff>
    </xdr:from>
    <xdr:to>
      <xdr:col>1</xdr:col>
      <xdr:colOff>6429375</xdr:colOff>
      <xdr:row>15</xdr:row>
      <xdr:rowOff>1600200</xdr:rowOff>
    </xdr:to>
    <xdr:graphicFrame macro="">
      <xdr:nvGraphicFramePr>
        <xdr:cNvPr id="19" name="Chart 18"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fLocksWithSheet="0"/>
  </xdr:twoCellAnchor>
  <xdr:twoCellAnchor>
    <xdr:from>
      <xdr:col>1</xdr:col>
      <xdr:colOff>0</xdr:colOff>
      <xdr:row>16</xdr:row>
      <xdr:rowOff>0</xdr:rowOff>
    </xdr:from>
    <xdr:to>
      <xdr:col>1</xdr:col>
      <xdr:colOff>6429375</xdr:colOff>
      <xdr:row>16</xdr:row>
      <xdr:rowOff>1600200</xdr:rowOff>
    </xdr:to>
    <xdr:graphicFrame macro="">
      <xdr:nvGraphicFramePr>
        <xdr:cNvPr id="20" name="Chart 19"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fLocksWithSheet="0"/>
  </xdr:twoCellAnchor>
  <xdr:twoCellAnchor>
    <xdr:from>
      <xdr:col>1</xdr:col>
      <xdr:colOff>0</xdr:colOff>
      <xdr:row>17</xdr:row>
      <xdr:rowOff>0</xdr:rowOff>
    </xdr:from>
    <xdr:to>
      <xdr:col>1</xdr:col>
      <xdr:colOff>6429375</xdr:colOff>
      <xdr:row>17</xdr:row>
      <xdr:rowOff>1600200</xdr:rowOff>
    </xdr:to>
    <xdr:graphicFrame macro="">
      <xdr:nvGraphicFramePr>
        <xdr:cNvPr id="21" name="Chart 20"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fLocksWithSheet="0"/>
  </xdr:twoCellAnchor>
  <xdr:twoCellAnchor>
    <xdr:from>
      <xdr:col>1</xdr:col>
      <xdr:colOff>0</xdr:colOff>
      <xdr:row>18</xdr:row>
      <xdr:rowOff>0</xdr:rowOff>
    </xdr:from>
    <xdr:to>
      <xdr:col>1</xdr:col>
      <xdr:colOff>6429375</xdr:colOff>
      <xdr:row>18</xdr:row>
      <xdr:rowOff>1600200</xdr:rowOff>
    </xdr:to>
    <xdr:graphicFrame macro="">
      <xdr:nvGraphicFramePr>
        <xdr:cNvPr id="22" name="Chart 21"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fLocksWithSheet="0"/>
  </xdr:twoCellAnchor>
  <xdr:twoCellAnchor>
    <xdr:from>
      <xdr:col>1</xdr:col>
      <xdr:colOff>0</xdr:colOff>
      <xdr:row>19</xdr:row>
      <xdr:rowOff>0</xdr:rowOff>
    </xdr:from>
    <xdr:to>
      <xdr:col>1</xdr:col>
      <xdr:colOff>6429375</xdr:colOff>
      <xdr:row>19</xdr:row>
      <xdr:rowOff>1600200</xdr:rowOff>
    </xdr:to>
    <xdr:graphicFrame macro="">
      <xdr:nvGraphicFramePr>
        <xdr:cNvPr id="23" name="Chart 22"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fLocksWithSheet="0"/>
  </xdr:twoCellAnchor>
  <xdr:twoCellAnchor>
    <xdr:from>
      <xdr:col>1</xdr:col>
      <xdr:colOff>0</xdr:colOff>
      <xdr:row>20</xdr:row>
      <xdr:rowOff>0</xdr:rowOff>
    </xdr:from>
    <xdr:to>
      <xdr:col>1</xdr:col>
      <xdr:colOff>6429375</xdr:colOff>
      <xdr:row>20</xdr:row>
      <xdr:rowOff>1600200</xdr:rowOff>
    </xdr:to>
    <xdr:graphicFrame macro="">
      <xdr:nvGraphicFramePr>
        <xdr:cNvPr id="24" name="Chart 23"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fLocksWithSheet="0"/>
  </xdr:twoCellAnchor>
  <xdr:twoCellAnchor>
    <xdr:from>
      <xdr:col>1</xdr:col>
      <xdr:colOff>0</xdr:colOff>
      <xdr:row>21</xdr:row>
      <xdr:rowOff>0</xdr:rowOff>
    </xdr:from>
    <xdr:to>
      <xdr:col>1</xdr:col>
      <xdr:colOff>6429375</xdr:colOff>
      <xdr:row>21</xdr:row>
      <xdr:rowOff>1600200</xdr:rowOff>
    </xdr:to>
    <xdr:graphicFrame macro="">
      <xdr:nvGraphicFramePr>
        <xdr:cNvPr id="25" name="Chart 24"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fLocksWithSheet="0"/>
  </xdr:twoCellAnchor>
  <xdr:twoCellAnchor>
    <xdr:from>
      <xdr:col>1</xdr:col>
      <xdr:colOff>0</xdr:colOff>
      <xdr:row>22</xdr:row>
      <xdr:rowOff>0</xdr:rowOff>
    </xdr:from>
    <xdr:to>
      <xdr:col>1</xdr:col>
      <xdr:colOff>6429375</xdr:colOff>
      <xdr:row>22</xdr:row>
      <xdr:rowOff>1600200</xdr:rowOff>
    </xdr:to>
    <xdr:graphicFrame macro="">
      <xdr:nvGraphicFramePr>
        <xdr:cNvPr id="26" name="Chart 25"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fLocksWithSheet="0"/>
  </xdr:twoCellAnchor>
  <xdr:twoCellAnchor>
    <xdr:from>
      <xdr:col>1</xdr:col>
      <xdr:colOff>0</xdr:colOff>
      <xdr:row>23</xdr:row>
      <xdr:rowOff>0</xdr:rowOff>
    </xdr:from>
    <xdr:to>
      <xdr:col>1</xdr:col>
      <xdr:colOff>6429375</xdr:colOff>
      <xdr:row>23</xdr:row>
      <xdr:rowOff>1600200</xdr:rowOff>
    </xdr:to>
    <xdr:graphicFrame macro="">
      <xdr:nvGraphicFramePr>
        <xdr:cNvPr id="27" name="Chart 26"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fLocksWithSheet="0"/>
  </xdr:twoCellAnchor>
  <xdr:twoCellAnchor>
    <xdr:from>
      <xdr:col>1</xdr:col>
      <xdr:colOff>0</xdr:colOff>
      <xdr:row>24</xdr:row>
      <xdr:rowOff>0</xdr:rowOff>
    </xdr:from>
    <xdr:to>
      <xdr:col>1</xdr:col>
      <xdr:colOff>6429375</xdr:colOff>
      <xdr:row>24</xdr:row>
      <xdr:rowOff>1600200</xdr:rowOff>
    </xdr:to>
    <xdr:graphicFrame macro="">
      <xdr:nvGraphicFramePr>
        <xdr:cNvPr id="28" name="Chart 27"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fLocksWithSheet="0"/>
  </xdr:twoCellAnchor>
  <xdr:twoCellAnchor>
    <xdr:from>
      <xdr:col>1</xdr:col>
      <xdr:colOff>0</xdr:colOff>
      <xdr:row>25</xdr:row>
      <xdr:rowOff>0</xdr:rowOff>
    </xdr:from>
    <xdr:to>
      <xdr:col>1</xdr:col>
      <xdr:colOff>6429375</xdr:colOff>
      <xdr:row>25</xdr:row>
      <xdr:rowOff>1600200</xdr:rowOff>
    </xdr:to>
    <xdr:graphicFrame macro="">
      <xdr:nvGraphicFramePr>
        <xdr:cNvPr id="29" name="Chart 28"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fLocksWithSheet="0"/>
  </xdr:twoCellAnchor>
  <xdr:twoCellAnchor>
    <xdr:from>
      <xdr:col>1</xdr:col>
      <xdr:colOff>0</xdr:colOff>
      <xdr:row>26</xdr:row>
      <xdr:rowOff>0</xdr:rowOff>
    </xdr:from>
    <xdr:to>
      <xdr:col>1</xdr:col>
      <xdr:colOff>6429375</xdr:colOff>
      <xdr:row>26</xdr:row>
      <xdr:rowOff>1600200</xdr:rowOff>
    </xdr:to>
    <xdr:graphicFrame macro="">
      <xdr:nvGraphicFramePr>
        <xdr:cNvPr id="30" name="Chart 29"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fLocksWithSheet="0"/>
  </xdr:twoCellAnchor>
  <xdr:twoCellAnchor>
    <xdr:from>
      <xdr:col>1</xdr:col>
      <xdr:colOff>0</xdr:colOff>
      <xdr:row>28</xdr:row>
      <xdr:rowOff>0</xdr:rowOff>
    </xdr:from>
    <xdr:to>
      <xdr:col>1</xdr:col>
      <xdr:colOff>6429375</xdr:colOff>
      <xdr:row>28</xdr:row>
      <xdr:rowOff>1600200</xdr:rowOff>
    </xdr:to>
    <xdr:graphicFrame macro="">
      <xdr:nvGraphicFramePr>
        <xdr:cNvPr id="31" name="Chart 30"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fLocksWithSheet="0"/>
  </xdr:twoCellAnchor>
  <xdr:twoCellAnchor>
    <xdr:from>
      <xdr:col>1</xdr:col>
      <xdr:colOff>0</xdr:colOff>
      <xdr:row>29</xdr:row>
      <xdr:rowOff>0</xdr:rowOff>
    </xdr:from>
    <xdr:to>
      <xdr:col>1</xdr:col>
      <xdr:colOff>6429375</xdr:colOff>
      <xdr:row>29</xdr:row>
      <xdr:rowOff>1600200</xdr:rowOff>
    </xdr:to>
    <xdr:graphicFrame macro="">
      <xdr:nvGraphicFramePr>
        <xdr:cNvPr id="32" name="Chart 31"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fLocksWithSheet="0"/>
  </xdr:twoCellAnchor>
  <xdr:twoCellAnchor>
    <xdr:from>
      <xdr:col>1</xdr:col>
      <xdr:colOff>0</xdr:colOff>
      <xdr:row>30</xdr:row>
      <xdr:rowOff>0</xdr:rowOff>
    </xdr:from>
    <xdr:to>
      <xdr:col>1</xdr:col>
      <xdr:colOff>6429375</xdr:colOff>
      <xdr:row>30</xdr:row>
      <xdr:rowOff>1600200</xdr:rowOff>
    </xdr:to>
    <xdr:graphicFrame macro="">
      <xdr:nvGraphicFramePr>
        <xdr:cNvPr id="33" name="Chart 32"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fLocksWithSheet="0"/>
  </xdr:twoCellAnchor>
  <xdr:twoCellAnchor>
    <xdr:from>
      <xdr:col>1</xdr:col>
      <xdr:colOff>0</xdr:colOff>
      <xdr:row>31</xdr:row>
      <xdr:rowOff>0</xdr:rowOff>
    </xdr:from>
    <xdr:to>
      <xdr:col>1</xdr:col>
      <xdr:colOff>6429375</xdr:colOff>
      <xdr:row>31</xdr:row>
      <xdr:rowOff>1600200</xdr:rowOff>
    </xdr:to>
    <xdr:graphicFrame macro="">
      <xdr:nvGraphicFramePr>
        <xdr:cNvPr id="34" name="Chart 33"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fLocksWithSheet="0"/>
  </xdr:twoCellAnchor>
  <xdr:twoCellAnchor>
    <xdr:from>
      <xdr:col>1</xdr:col>
      <xdr:colOff>0</xdr:colOff>
      <xdr:row>32</xdr:row>
      <xdr:rowOff>0</xdr:rowOff>
    </xdr:from>
    <xdr:to>
      <xdr:col>1</xdr:col>
      <xdr:colOff>6429375</xdr:colOff>
      <xdr:row>32</xdr:row>
      <xdr:rowOff>1600200</xdr:rowOff>
    </xdr:to>
    <xdr:graphicFrame macro="">
      <xdr:nvGraphicFramePr>
        <xdr:cNvPr id="35" name="Chart 34"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fLocksWithSheet="0"/>
  </xdr:twoCellAnchor>
  <xdr:twoCellAnchor>
    <xdr:from>
      <xdr:col>1</xdr:col>
      <xdr:colOff>0</xdr:colOff>
      <xdr:row>33</xdr:row>
      <xdr:rowOff>0</xdr:rowOff>
    </xdr:from>
    <xdr:to>
      <xdr:col>1</xdr:col>
      <xdr:colOff>6429375</xdr:colOff>
      <xdr:row>33</xdr:row>
      <xdr:rowOff>1600200</xdr:rowOff>
    </xdr:to>
    <xdr:graphicFrame macro="">
      <xdr:nvGraphicFramePr>
        <xdr:cNvPr id="36" name="Chart 35"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fLocksWithSheet="0"/>
  </xdr:twoCellAnchor>
  <xdr:twoCellAnchor>
    <xdr:from>
      <xdr:col>2</xdr:col>
      <xdr:colOff>0</xdr:colOff>
      <xdr:row>4</xdr:row>
      <xdr:rowOff>0</xdr:rowOff>
    </xdr:from>
    <xdr:to>
      <xdr:col>2</xdr:col>
      <xdr:colOff>4781550</xdr:colOff>
      <xdr:row>4</xdr:row>
      <xdr:rowOff>1600200</xdr:rowOff>
    </xdr:to>
    <xdr:graphicFrame macro="">
      <xdr:nvGraphicFramePr>
        <xdr:cNvPr id="37" name="Chart 36"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fLocksWithSheet="0"/>
  </xdr:twoCellAnchor>
  <xdr:twoCellAnchor>
    <xdr:from>
      <xdr:col>2</xdr:col>
      <xdr:colOff>0</xdr:colOff>
      <xdr:row>5</xdr:row>
      <xdr:rowOff>0</xdr:rowOff>
    </xdr:from>
    <xdr:to>
      <xdr:col>2</xdr:col>
      <xdr:colOff>4781550</xdr:colOff>
      <xdr:row>5</xdr:row>
      <xdr:rowOff>1600200</xdr:rowOff>
    </xdr:to>
    <xdr:graphicFrame macro="">
      <xdr:nvGraphicFramePr>
        <xdr:cNvPr id="38" name="Chart 37"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fLocksWithSheet="0"/>
  </xdr:twoCellAnchor>
  <xdr:twoCellAnchor>
    <xdr:from>
      <xdr:col>2</xdr:col>
      <xdr:colOff>0</xdr:colOff>
      <xdr:row>6</xdr:row>
      <xdr:rowOff>0</xdr:rowOff>
    </xdr:from>
    <xdr:to>
      <xdr:col>2</xdr:col>
      <xdr:colOff>4781550</xdr:colOff>
      <xdr:row>6</xdr:row>
      <xdr:rowOff>1600200</xdr:rowOff>
    </xdr:to>
    <xdr:graphicFrame macro="">
      <xdr:nvGraphicFramePr>
        <xdr:cNvPr id="39" name="Chart 38"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fLocksWithSheet="0"/>
  </xdr:twoCellAnchor>
  <xdr:twoCellAnchor>
    <xdr:from>
      <xdr:col>2</xdr:col>
      <xdr:colOff>0</xdr:colOff>
      <xdr:row>7</xdr:row>
      <xdr:rowOff>0</xdr:rowOff>
    </xdr:from>
    <xdr:to>
      <xdr:col>2</xdr:col>
      <xdr:colOff>4781550</xdr:colOff>
      <xdr:row>7</xdr:row>
      <xdr:rowOff>1600200</xdr:rowOff>
    </xdr:to>
    <xdr:graphicFrame macro="">
      <xdr:nvGraphicFramePr>
        <xdr:cNvPr id="40" name="Chart 39"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fLocksWithSheet="0"/>
  </xdr:twoCellAnchor>
  <xdr:twoCellAnchor>
    <xdr:from>
      <xdr:col>2</xdr:col>
      <xdr:colOff>0</xdr:colOff>
      <xdr:row>8</xdr:row>
      <xdr:rowOff>0</xdr:rowOff>
    </xdr:from>
    <xdr:to>
      <xdr:col>2</xdr:col>
      <xdr:colOff>4781550</xdr:colOff>
      <xdr:row>8</xdr:row>
      <xdr:rowOff>1600200</xdr:rowOff>
    </xdr:to>
    <xdr:graphicFrame macro="">
      <xdr:nvGraphicFramePr>
        <xdr:cNvPr id="41" name="Chart 40"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fLocksWithSheet="0"/>
  </xdr:twoCellAnchor>
  <xdr:twoCellAnchor>
    <xdr:from>
      <xdr:col>2</xdr:col>
      <xdr:colOff>0</xdr:colOff>
      <xdr:row>9</xdr:row>
      <xdr:rowOff>0</xdr:rowOff>
    </xdr:from>
    <xdr:to>
      <xdr:col>2</xdr:col>
      <xdr:colOff>4781550</xdr:colOff>
      <xdr:row>9</xdr:row>
      <xdr:rowOff>1600200</xdr:rowOff>
    </xdr:to>
    <xdr:graphicFrame macro="">
      <xdr:nvGraphicFramePr>
        <xdr:cNvPr id="42" name="Chart 41"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fLocksWithSheet="0"/>
  </xdr:twoCellAnchor>
  <xdr:twoCellAnchor>
    <xdr:from>
      <xdr:col>2</xdr:col>
      <xdr:colOff>0</xdr:colOff>
      <xdr:row>10</xdr:row>
      <xdr:rowOff>0</xdr:rowOff>
    </xdr:from>
    <xdr:to>
      <xdr:col>2</xdr:col>
      <xdr:colOff>4781550</xdr:colOff>
      <xdr:row>10</xdr:row>
      <xdr:rowOff>1600200</xdr:rowOff>
    </xdr:to>
    <xdr:graphicFrame macro="">
      <xdr:nvGraphicFramePr>
        <xdr:cNvPr id="43" name="Chart 42"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fLocksWithSheet="0"/>
  </xdr:twoCellAnchor>
  <xdr:twoCellAnchor>
    <xdr:from>
      <xdr:col>2</xdr:col>
      <xdr:colOff>0</xdr:colOff>
      <xdr:row>11</xdr:row>
      <xdr:rowOff>0</xdr:rowOff>
    </xdr:from>
    <xdr:to>
      <xdr:col>2</xdr:col>
      <xdr:colOff>4781550</xdr:colOff>
      <xdr:row>11</xdr:row>
      <xdr:rowOff>1600200</xdr:rowOff>
    </xdr:to>
    <xdr:graphicFrame macro="">
      <xdr:nvGraphicFramePr>
        <xdr:cNvPr id="44" name="Chart 43"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fLocksWithSheet="0"/>
  </xdr:twoCellAnchor>
  <xdr:twoCellAnchor>
    <xdr:from>
      <xdr:col>2</xdr:col>
      <xdr:colOff>0</xdr:colOff>
      <xdr:row>12</xdr:row>
      <xdr:rowOff>0</xdr:rowOff>
    </xdr:from>
    <xdr:to>
      <xdr:col>2</xdr:col>
      <xdr:colOff>4781550</xdr:colOff>
      <xdr:row>12</xdr:row>
      <xdr:rowOff>1600200</xdr:rowOff>
    </xdr:to>
    <xdr:graphicFrame macro="">
      <xdr:nvGraphicFramePr>
        <xdr:cNvPr id="45" name="Chart 44"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fLocksWithSheet="0"/>
  </xdr:twoCellAnchor>
  <xdr:twoCellAnchor>
    <xdr:from>
      <xdr:col>2</xdr:col>
      <xdr:colOff>0</xdr:colOff>
      <xdr:row>13</xdr:row>
      <xdr:rowOff>0</xdr:rowOff>
    </xdr:from>
    <xdr:to>
      <xdr:col>2</xdr:col>
      <xdr:colOff>4781550</xdr:colOff>
      <xdr:row>13</xdr:row>
      <xdr:rowOff>1600200</xdr:rowOff>
    </xdr:to>
    <xdr:graphicFrame macro="">
      <xdr:nvGraphicFramePr>
        <xdr:cNvPr id="46" name="Chart 45"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fLocksWithSheet="0"/>
  </xdr:twoCellAnchor>
  <xdr:twoCellAnchor>
    <xdr:from>
      <xdr:col>2</xdr:col>
      <xdr:colOff>0</xdr:colOff>
      <xdr:row>14</xdr:row>
      <xdr:rowOff>0</xdr:rowOff>
    </xdr:from>
    <xdr:to>
      <xdr:col>2</xdr:col>
      <xdr:colOff>4781550</xdr:colOff>
      <xdr:row>14</xdr:row>
      <xdr:rowOff>1600200</xdr:rowOff>
    </xdr:to>
    <xdr:graphicFrame macro="">
      <xdr:nvGraphicFramePr>
        <xdr:cNvPr id="47" name="Chart 46"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fLocksWithSheet="0"/>
  </xdr:twoCellAnchor>
  <xdr:twoCellAnchor>
    <xdr:from>
      <xdr:col>2</xdr:col>
      <xdr:colOff>0</xdr:colOff>
      <xdr:row>15</xdr:row>
      <xdr:rowOff>0</xdr:rowOff>
    </xdr:from>
    <xdr:to>
      <xdr:col>2</xdr:col>
      <xdr:colOff>4781550</xdr:colOff>
      <xdr:row>15</xdr:row>
      <xdr:rowOff>1600200</xdr:rowOff>
    </xdr:to>
    <xdr:graphicFrame macro="">
      <xdr:nvGraphicFramePr>
        <xdr:cNvPr id="48" name="Chart 47"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fLocksWithSheet="0"/>
  </xdr:twoCellAnchor>
  <xdr:twoCellAnchor>
    <xdr:from>
      <xdr:col>2</xdr:col>
      <xdr:colOff>0</xdr:colOff>
      <xdr:row>16</xdr:row>
      <xdr:rowOff>0</xdr:rowOff>
    </xdr:from>
    <xdr:to>
      <xdr:col>2</xdr:col>
      <xdr:colOff>4781550</xdr:colOff>
      <xdr:row>16</xdr:row>
      <xdr:rowOff>1600200</xdr:rowOff>
    </xdr:to>
    <xdr:graphicFrame macro="">
      <xdr:nvGraphicFramePr>
        <xdr:cNvPr id="49" name="Chart 48"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fLocksWithSheet="0"/>
  </xdr:twoCellAnchor>
  <xdr:twoCellAnchor>
    <xdr:from>
      <xdr:col>2</xdr:col>
      <xdr:colOff>0</xdr:colOff>
      <xdr:row>17</xdr:row>
      <xdr:rowOff>0</xdr:rowOff>
    </xdr:from>
    <xdr:to>
      <xdr:col>2</xdr:col>
      <xdr:colOff>4781550</xdr:colOff>
      <xdr:row>17</xdr:row>
      <xdr:rowOff>1600200</xdr:rowOff>
    </xdr:to>
    <xdr:graphicFrame macro="">
      <xdr:nvGraphicFramePr>
        <xdr:cNvPr id="50" name="Chart 49"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fLocksWithSheet="0"/>
  </xdr:twoCellAnchor>
  <xdr:twoCellAnchor>
    <xdr:from>
      <xdr:col>2</xdr:col>
      <xdr:colOff>0</xdr:colOff>
      <xdr:row>18</xdr:row>
      <xdr:rowOff>0</xdr:rowOff>
    </xdr:from>
    <xdr:to>
      <xdr:col>2</xdr:col>
      <xdr:colOff>4781550</xdr:colOff>
      <xdr:row>18</xdr:row>
      <xdr:rowOff>1600200</xdr:rowOff>
    </xdr:to>
    <xdr:graphicFrame macro="">
      <xdr:nvGraphicFramePr>
        <xdr:cNvPr id="51" name="Chart 50"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fLocksWithSheet="0"/>
  </xdr:twoCellAnchor>
  <xdr:twoCellAnchor>
    <xdr:from>
      <xdr:col>2</xdr:col>
      <xdr:colOff>0</xdr:colOff>
      <xdr:row>19</xdr:row>
      <xdr:rowOff>0</xdr:rowOff>
    </xdr:from>
    <xdr:to>
      <xdr:col>2</xdr:col>
      <xdr:colOff>4781550</xdr:colOff>
      <xdr:row>19</xdr:row>
      <xdr:rowOff>1600200</xdr:rowOff>
    </xdr:to>
    <xdr:graphicFrame macro="">
      <xdr:nvGraphicFramePr>
        <xdr:cNvPr id="52" name="Chart 51"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fLocksWithSheet="0"/>
  </xdr:twoCellAnchor>
  <xdr:twoCellAnchor>
    <xdr:from>
      <xdr:col>2</xdr:col>
      <xdr:colOff>0</xdr:colOff>
      <xdr:row>20</xdr:row>
      <xdr:rowOff>0</xdr:rowOff>
    </xdr:from>
    <xdr:to>
      <xdr:col>2</xdr:col>
      <xdr:colOff>4781550</xdr:colOff>
      <xdr:row>20</xdr:row>
      <xdr:rowOff>1600200</xdr:rowOff>
    </xdr:to>
    <xdr:graphicFrame macro="">
      <xdr:nvGraphicFramePr>
        <xdr:cNvPr id="53" name="Chart 52"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fLocksWithSheet="0"/>
  </xdr:twoCellAnchor>
  <xdr:twoCellAnchor>
    <xdr:from>
      <xdr:col>2</xdr:col>
      <xdr:colOff>0</xdr:colOff>
      <xdr:row>21</xdr:row>
      <xdr:rowOff>0</xdr:rowOff>
    </xdr:from>
    <xdr:to>
      <xdr:col>2</xdr:col>
      <xdr:colOff>4781550</xdr:colOff>
      <xdr:row>21</xdr:row>
      <xdr:rowOff>1600200</xdr:rowOff>
    </xdr:to>
    <xdr:graphicFrame macro="">
      <xdr:nvGraphicFramePr>
        <xdr:cNvPr id="54" name="Chart 53"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fLocksWithSheet="0"/>
  </xdr:twoCellAnchor>
  <xdr:twoCellAnchor>
    <xdr:from>
      <xdr:col>2</xdr:col>
      <xdr:colOff>0</xdr:colOff>
      <xdr:row>22</xdr:row>
      <xdr:rowOff>0</xdr:rowOff>
    </xdr:from>
    <xdr:to>
      <xdr:col>2</xdr:col>
      <xdr:colOff>4781550</xdr:colOff>
      <xdr:row>22</xdr:row>
      <xdr:rowOff>1600200</xdr:rowOff>
    </xdr:to>
    <xdr:graphicFrame macro="">
      <xdr:nvGraphicFramePr>
        <xdr:cNvPr id="55" name="Chart 54"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fLocksWithSheet="0"/>
  </xdr:twoCellAnchor>
  <xdr:twoCellAnchor>
    <xdr:from>
      <xdr:col>2</xdr:col>
      <xdr:colOff>0</xdr:colOff>
      <xdr:row>23</xdr:row>
      <xdr:rowOff>0</xdr:rowOff>
    </xdr:from>
    <xdr:to>
      <xdr:col>2</xdr:col>
      <xdr:colOff>4781550</xdr:colOff>
      <xdr:row>23</xdr:row>
      <xdr:rowOff>1600200</xdr:rowOff>
    </xdr:to>
    <xdr:graphicFrame macro="">
      <xdr:nvGraphicFramePr>
        <xdr:cNvPr id="56" name="Chart 55"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fLocksWithSheet="0"/>
  </xdr:twoCellAnchor>
  <xdr:twoCellAnchor>
    <xdr:from>
      <xdr:col>2</xdr:col>
      <xdr:colOff>0</xdr:colOff>
      <xdr:row>24</xdr:row>
      <xdr:rowOff>0</xdr:rowOff>
    </xdr:from>
    <xdr:to>
      <xdr:col>2</xdr:col>
      <xdr:colOff>4781550</xdr:colOff>
      <xdr:row>24</xdr:row>
      <xdr:rowOff>1600200</xdr:rowOff>
    </xdr:to>
    <xdr:graphicFrame macro="">
      <xdr:nvGraphicFramePr>
        <xdr:cNvPr id="57" name="Chart 56"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fLocksWithSheet="0"/>
  </xdr:twoCellAnchor>
  <xdr:twoCellAnchor>
    <xdr:from>
      <xdr:col>2</xdr:col>
      <xdr:colOff>0</xdr:colOff>
      <xdr:row>25</xdr:row>
      <xdr:rowOff>0</xdr:rowOff>
    </xdr:from>
    <xdr:to>
      <xdr:col>2</xdr:col>
      <xdr:colOff>4781550</xdr:colOff>
      <xdr:row>25</xdr:row>
      <xdr:rowOff>1600200</xdr:rowOff>
    </xdr:to>
    <xdr:graphicFrame macro="">
      <xdr:nvGraphicFramePr>
        <xdr:cNvPr id="58" name="Chart 57"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7"/>
        </a:graphicData>
      </a:graphic>
    </xdr:graphicFrame>
    <xdr:clientData fLocksWithSheet="0"/>
  </xdr:twoCellAnchor>
  <xdr:twoCellAnchor>
    <xdr:from>
      <xdr:col>2</xdr:col>
      <xdr:colOff>0</xdr:colOff>
      <xdr:row>26</xdr:row>
      <xdr:rowOff>0</xdr:rowOff>
    </xdr:from>
    <xdr:to>
      <xdr:col>2</xdr:col>
      <xdr:colOff>4781550</xdr:colOff>
      <xdr:row>26</xdr:row>
      <xdr:rowOff>1600200</xdr:rowOff>
    </xdr:to>
    <xdr:graphicFrame macro="">
      <xdr:nvGraphicFramePr>
        <xdr:cNvPr id="59" name="Chart 58"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
        </a:graphicData>
      </a:graphic>
    </xdr:graphicFrame>
    <xdr:clientData fLocksWithSheet="0"/>
  </xdr:twoCellAnchor>
  <xdr:twoCellAnchor>
    <xdr:from>
      <xdr:col>2</xdr:col>
      <xdr:colOff>0</xdr:colOff>
      <xdr:row>29</xdr:row>
      <xdr:rowOff>0</xdr:rowOff>
    </xdr:from>
    <xdr:to>
      <xdr:col>2</xdr:col>
      <xdr:colOff>4781550</xdr:colOff>
      <xdr:row>29</xdr:row>
      <xdr:rowOff>1600200</xdr:rowOff>
    </xdr:to>
    <xdr:graphicFrame macro="">
      <xdr:nvGraphicFramePr>
        <xdr:cNvPr id="60" name="Chart 59"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
        </a:graphicData>
      </a:graphic>
    </xdr:graphicFrame>
    <xdr:clientData fLocksWithSheet="0"/>
  </xdr:twoCellAnchor>
  <xdr:twoCellAnchor>
    <xdr:from>
      <xdr:col>2</xdr:col>
      <xdr:colOff>0</xdr:colOff>
      <xdr:row>28</xdr:row>
      <xdr:rowOff>0</xdr:rowOff>
    </xdr:from>
    <xdr:to>
      <xdr:col>2</xdr:col>
      <xdr:colOff>4781550</xdr:colOff>
      <xdr:row>28</xdr:row>
      <xdr:rowOff>1600200</xdr:rowOff>
    </xdr:to>
    <xdr:graphicFrame macro="">
      <xdr:nvGraphicFramePr>
        <xdr:cNvPr id="61" name="Chart 60"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
        </a:graphicData>
      </a:graphic>
    </xdr:graphicFrame>
    <xdr:clientData fLocksWithSheet="0"/>
  </xdr:twoCellAnchor>
  <xdr:twoCellAnchor>
    <xdr:from>
      <xdr:col>2</xdr:col>
      <xdr:colOff>0</xdr:colOff>
      <xdr:row>31</xdr:row>
      <xdr:rowOff>0</xdr:rowOff>
    </xdr:from>
    <xdr:to>
      <xdr:col>2</xdr:col>
      <xdr:colOff>4781550</xdr:colOff>
      <xdr:row>31</xdr:row>
      <xdr:rowOff>1600200</xdr:rowOff>
    </xdr:to>
    <xdr:graphicFrame macro="">
      <xdr:nvGraphicFramePr>
        <xdr:cNvPr id="62" name="Chart 61"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1"/>
        </a:graphicData>
      </a:graphic>
    </xdr:graphicFrame>
    <xdr:clientData fLocksWithSheet="0"/>
  </xdr:twoCellAnchor>
  <xdr:twoCellAnchor>
    <xdr:from>
      <xdr:col>2</xdr:col>
      <xdr:colOff>0</xdr:colOff>
      <xdr:row>30</xdr:row>
      <xdr:rowOff>0</xdr:rowOff>
    </xdr:from>
    <xdr:to>
      <xdr:col>2</xdr:col>
      <xdr:colOff>4781550</xdr:colOff>
      <xdr:row>30</xdr:row>
      <xdr:rowOff>1600200</xdr:rowOff>
    </xdr:to>
    <xdr:graphicFrame macro="">
      <xdr:nvGraphicFramePr>
        <xdr:cNvPr id="63" name="Chart 62"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2"/>
        </a:graphicData>
      </a:graphic>
    </xdr:graphicFrame>
    <xdr:clientData fLocksWithSheet="0"/>
  </xdr:twoCellAnchor>
  <xdr:twoCellAnchor>
    <xdr:from>
      <xdr:col>2</xdr:col>
      <xdr:colOff>0</xdr:colOff>
      <xdr:row>33</xdr:row>
      <xdr:rowOff>0</xdr:rowOff>
    </xdr:from>
    <xdr:to>
      <xdr:col>2</xdr:col>
      <xdr:colOff>4781550</xdr:colOff>
      <xdr:row>33</xdr:row>
      <xdr:rowOff>1600200</xdr:rowOff>
    </xdr:to>
    <xdr:graphicFrame macro="">
      <xdr:nvGraphicFramePr>
        <xdr:cNvPr id="64" name="Chart 63"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3"/>
        </a:graphicData>
      </a:graphic>
    </xdr:graphicFrame>
    <xdr:clientData fLocksWithSheet="0"/>
  </xdr:twoCellAnchor>
  <xdr:twoCellAnchor>
    <xdr:from>
      <xdr:col>2</xdr:col>
      <xdr:colOff>0</xdr:colOff>
      <xdr:row>32</xdr:row>
      <xdr:rowOff>0</xdr:rowOff>
    </xdr:from>
    <xdr:to>
      <xdr:col>2</xdr:col>
      <xdr:colOff>4781550</xdr:colOff>
      <xdr:row>32</xdr:row>
      <xdr:rowOff>1600200</xdr:rowOff>
    </xdr:to>
    <xdr:graphicFrame macro="">
      <xdr:nvGraphicFramePr>
        <xdr:cNvPr id="65" name="Chart 64"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4"/>
        </a:graphicData>
      </a:graphic>
    </xdr:graphicFrame>
    <xdr:clientData fLocksWithSheet="0"/>
  </xdr:twoCellAnchor>
  <xdr:twoCellAnchor>
    <xdr:from>
      <xdr:col>2</xdr:col>
      <xdr:colOff>0</xdr:colOff>
      <xdr:row>34</xdr:row>
      <xdr:rowOff>0</xdr:rowOff>
    </xdr:from>
    <xdr:to>
      <xdr:col>2</xdr:col>
      <xdr:colOff>4781550</xdr:colOff>
      <xdr:row>34</xdr:row>
      <xdr:rowOff>1600200</xdr:rowOff>
    </xdr:to>
    <xdr:graphicFrame macro="">
      <xdr:nvGraphicFramePr>
        <xdr:cNvPr id="66" name="Chart 65"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5"/>
        </a:graphicData>
      </a:graphic>
    </xdr:graphicFrame>
    <xdr:clientData fLocksWithSheet="0"/>
  </xdr:twoCellAnchor>
  <xdr:twoCellAnchor>
    <xdr:from>
      <xdr:col>1</xdr:col>
      <xdr:colOff>9525</xdr:colOff>
      <xdr:row>34</xdr:row>
      <xdr:rowOff>0</xdr:rowOff>
    </xdr:from>
    <xdr:to>
      <xdr:col>1</xdr:col>
      <xdr:colOff>6438900</xdr:colOff>
      <xdr:row>34</xdr:row>
      <xdr:rowOff>1600200</xdr:rowOff>
    </xdr:to>
    <xdr:graphicFrame macro="">
      <xdr:nvGraphicFramePr>
        <xdr:cNvPr id="67" name="Chart 66"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6"/>
        </a:graphicData>
      </a:graphic>
    </xdr:graphicFrame>
    <xdr:clientData fLocksWithSheet="0"/>
  </xdr:twoCellAnchor>
  <xdr:twoCellAnchor>
    <xdr:from>
      <xdr:col>1</xdr:col>
      <xdr:colOff>0</xdr:colOff>
      <xdr:row>35</xdr:row>
      <xdr:rowOff>0</xdr:rowOff>
    </xdr:from>
    <xdr:to>
      <xdr:col>1</xdr:col>
      <xdr:colOff>6429375</xdr:colOff>
      <xdr:row>35</xdr:row>
      <xdr:rowOff>1600200</xdr:rowOff>
    </xdr:to>
    <xdr:graphicFrame macro="">
      <xdr:nvGraphicFramePr>
        <xdr:cNvPr id="68" name="Chart 67"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7"/>
        </a:graphicData>
      </a:graphic>
    </xdr:graphicFrame>
    <xdr:clientData fLocksWithSheet="0"/>
  </xdr:twoCellAnchor>
  <xdr:twoCellAnchor>
    <xdr:from>
      <xdr:col>2</xdr:col>
      <xdr:colOff>0</xdr:colOff>
      <xdr:row>35</xdr:row>
      <xdr:rowOff>0</xdr:rowOff>
    </xdr:from>
    <xdr:to>
      <xdr:col>2</xdr:col>
      <xdr:colOff>4781550</xdr:colOff>
      <xdr:row>35</xdr:row>
      <xdr:rowOff>1600200</xdr:rowOff>
    </xdr:to>
    <xdr:graphicFrame macro="">
      <xdr:nvGraphicFramePr>
        <xdr:cNvPr id="69" name="Chart 68"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8"/>
        </a:graphicData>
      </a:graphic>
    </xdr:graphicFrame>
    <xdr:clientData fLocksWithSheet="0"/>
  </xdr:twoCellAnchor>
  <xdr:twoCellAnchor>
    <xdr:from>
      <xdr:col>1</xdr:col>
      <xdr:colOff>0</xdr:colOff>
      <xdr:row>36</xdr:row>
      <xdr:rowOff>0</xdr:rowOff>
    </xdr:from>
    <xdr:to>
      <xdr:col>1</xdr:col>
      <xdr:colOff>6429375</xdr:colOff>
      <xdr:row>36</xdr:row>
      <xdr:rowOff>1600200</xdr:rowOff>
    </xdr:to>
    <xdr:graphicFrame macro="">
      <xdr:nvGraphicFramePr>
        <xdr:cNvPr id="70" name="Chart 69"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9"/>
        </a:graphicData>
      </a:graphic>
    </xdr:graphicFrame>
    <xdr:clientData fLocksWithSheet="0"/>
  </xdr:twoCellAnchor>
  <xdr:twoCellAnchor>
    <xdr:from>
      <xdr:col>2</xdr:col>
      <xdr:colOff>0</xdr:colOff>
      <xdr:row>36</xdr:row>
      <xdr:rowOff>0</xdr:rowOff>
    </xdr:from>
    <xdr:to>
      <xdr:col>2</xdr:col>
      <xdr:colOff>4781550</xdr:colOff>
      <xdr:row>36</xdr:row>
      <xdr:rowOff>1600200</xdr:rowOff>
    </xdr:to>
    <xdr:graphicFrame macro="">
      <xdr:nvGraphicFramePr>
        <xdr:cNvPr id="71" name="Chart 70"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0"/>
        </a:graphicData>
      </a:graphic>
    </xdr:graphicFrame>
    <xdr:clientData fLocksWithSheet="0"/>
  </xdr:twoCellAnchor>
  <xdr:twoCellAnchor>
    <xdr:from>
      <xdr:col>1</xdr:col>
      <xdr:colOff>0</xdr:colOff>
      <xdr:row>37</xdr:row>
      <xdr:rowOff>0</xdr:rowOff>
    </xdr:from>
    <xdr:to>
      <xdr:col>1</xdr:col>
      <xdr:colOff>6429375</xdr:colOff>
      <xdr:row>37</xdr:row>
      <xdr:rowOff>1600200</xdr:rowOff>
    </xdr:to>
    <xdr:graphicFrame macro="">
      <xdr:nvGraphicFramePr>
        <xdr:cNvPr id="72" name="Chart 71"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1"/>
        </a:graphicData>
      </a:graphic>
    </xdr:graphicFrame>
    <xdr:clientData fLocksWithSheet="0"/>
  </xdr:twoCellAnchor>
  <xdr:twoCellAnchor>
    <xdr:from>
      <xdr:col>2</xdr:col>
      <xdr:colOff>0</xdr:colOff>
      <xdr:row>37</xdr:row>
      <xdr:rowOff>0</xdr:rowOff>
    </xdr:from>
    <xdr:to>
      <xdr:col>2</xdr:col>
      <xdr:colOff>4781550</xdr:colOff>
      <xdr:row>37</xdr:row>
      <xdr:rowOff>1600200</xdr:rowOff>
    </xdr:to>
    <xdr:graphicFrame macro="">
      <xdr:nvGraphicFramePr>
        <xdr:cNvPr id="73" name="Chart 72"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2"/>
        </a:graphicData>
      </a:graphic>
    </xdr:graphicFrame>
    <xdr:clientData fLocksWithSheet="0"/>
  </xdr:twoCellAnchor>
  <xdr:twoCellAnchor>
    <xdr:from>
      <xdr:col>1</xdr:col>
      <xdr:colOff>0</xdr:colOff>
      <xdr:row>38</xdr:row>
      <xdr:rowOff>0</xdr:rowOff>
    </xdr:from>
    <xdr:to>
      <xdr:col>1</xdr:col>
      <xdr:colOff>6429375</xdr:colOff>
      <xdr:row>38</xdr:row>
      <xdr:rowOff>1600200</xdr:rowOff>
    </xdr:to>
    <xdr:graphicFrame macro="">
      <xdr:nvGraphicFramePr>
        <xdr:cNvPr id="74" name="Chart 73"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3"/>
        </a:graphicData>
      </a:graphic>
    </xdr:graphicFrame>
    <xdr:clientData fLocksWithSheet="0"/>
  </xdr:twoCellAnchor>
  <xdr:twoCellAnchor>
    <xdr:from>
      <xdr:col>2</xdr:col>
      <xdr:colOff>0</xdr:colOff>
      <xdr:row>38</xdr:row>
      <xdr:rowOff>0</xdr:rowOff>
    </xdr:from>
    <xdr:to>
      <xdr:col>2</xdr:col>
      <xdr:colOff>4781550</xdr:colOff>
      <xdr:row>38</xdr:row>
      <xdr:rowOff>1600200</xdr:rowOff>
    </xdr:to>
    <xdr:graphicFrame macro="">
      <xdr:nvGraphicFramePr>
        <xdr:cNvPr id="75" name="Chart 74"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4"/>
        </a:graphicData>
      </a:graphic>
    </xdr:graphicFrame>
    <xdr:clientData fLocksWithSheet="0"/>
  </xdr:twoCellAnchor>
  <xdr:twoCellAnchor>
    <xdr:from>
      <xdr:col>1</xdr:col>
      <xdr:colOff>0</xdr:colOff>
      <xdr:row>39</xdr:row>
      <xdr:rowOff>0</xdr:rowOff>
    </xdr:from>
    <xdr:to>
      <xdr:col>1</xdr:col>
      <xdr:colOff>6429375</xdr:colOff>
      <xdr:row>39</xdr:row>
      <xdr:rowOff>1600200</xdr:rowOff>
    </xdr:to>
    <xdr:graphicFrame macro="">
      <xdr:nvGraphicFramePr>
        <xdr:cNvPr id="76" name="Chart 75"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5"/>
        </a:graphicData>
      </a:graphic>
    </xdr:graphicFrame>
    <xdr:clientData fLocksWithSheet="0"/>
  </xdr:twoCellAnchor>
  <xdr:twoCellAnchor>
    <xdr:from>
      <xdr:col>2</xdr:col>
      <xdr:colOff>0</xdr:colOff>
      <xdr:row>39</xdr:row>
      <xdr:rowOff>0</xdr:rowOff>
    </xdr:from>
    <xdr:to>
      <xdr:col>2</xdr:col>
      <xdr:colOff>4781550</xdr:colOff>
      <xdr:row>39</xdr:row>
      <xdr:rowOff>1600200</xdr:rowOff>
    </xdr:to>
    <xdr:graphicFrame macro="">
      <xdr:nvGraphicFramePr>
        <xdr:cNvPr id="77" name="Chart 76"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6"/>
        </a:graphicData>
      </a:graphic>
    </xdr:graphicFrame>
    <xdr:clientData fLocksWithSheet="0"/>
  </xdr:twoCellAnchor>
  <xdr:twoCellAnchor>
    <xdr:from>
      <xdr:col>1</xdr:col>
      <xdr:colOff>0</xdr:colOff>
      <xdr:row>27</xdr:row>
      <xdr:rowOff>0</xdr:rowOff>
    </xdr:from>
    <xdr:to>
      <xdr:col>1</xdr:col>
      <xdr:colOff>6429375</xdr:colOff>
      <xdr:row>27</xdr:row>
      <xdr:rowOff>1600200</xdr:rowOff>
    </xdr:to>
    <xdr:graphicFrame macro="">
      <xdr:nvGraphicFramePr>
        <xdr:cNvPr id="78" name="Chart 77"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7"/>
        </a:graphicData>
      </a:graphic>
    </xdr:graphicFrame>
    <xdr:clientData fLocksWithSheet="0"/>
  </xdr:twoCellAnchor>
  <xdr:twoCellAnchor>
    <xdr:from>
      <xdr:col>2</xdr:col>
      <xdr:colOff>0</xdr:colOff>
      <xdr:row>27</xdr:row>
      <xdr:rowOff>0</xdr:rowOff>
    </xdr:from>
    <xdr:to>
      <xdr:col>2</xdr:col>
      <xdr:colOff>4781550</xdr:colOff>
      <xdr:row>27</xdr:row>
      <xdr:rowOff>1600200</xdr:rowOff>
    </xdr:to>
    <xdr:graphicFrame macro="">
      <xdr:nvGraphicFramePr>
        <xdr:cNvPr id="79" name="Chart 78" title="Chart"/>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8"/>
        </a:graphicData>
      </a:graphic>
    </xdr:graphicFrame>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FFFF"/>
  </sheetPr>
  <dimension ref="A1:AR88"/>
  <sheetViews>
    <sheetView tabSelected="1" workbookViewId="0">
      <pane ySplit="1" topLeftCell="A2" activePane="bottomLeft" state="frozen"/>
      <selection pane="bottomLeft" activeCell="B3" sqref="B3"/>
    </sheetView>
  </sheetViews>
  <sheetFormatPr defaultColWidth="14.42578125" defaultRowHeight="15.75" customHeight="1" x14ac:dyDescent="0.2"/>
  <cols>
    <col min="1" max="1" width="5.28515625" customWidth="1"/>
    <col min="2" max="2" width="42.5703125" customWidth="1"/>
    <col min="7" max="7" width="0.42578125" customWidth="1"/>
    <col min="24" max="24" width="22.5703125" customWidth="1"/>
  </cols>
  <sheetData>
    <row r="1" spans="1:44" ht="33.75" customHeight="1" x14ac:dyDescent="0.3">
      <c r="A1" s="2"/>
      <c r="B1" s="3" t="s">
        <v>0</v>
      </c>
      <c r="C1" s="5" t="s">
        <v>1</v>
      </c>
      <c r="D1" s="6" t="s">
        <v>2</v>
      </c>
      <c r="E1" s="3" t="s">
        <v>3</v>
      </c>
      <c r="F1" s="6" t="s">
        <v>4</v>
      </c>
      <c r="G1" s="5" t="s">
        <v>5</v>
      </c>
      <c r="H1" s="6" t="s">
        <v>6</v>
      </c>
      <c r="I1" s="6" t="s">
        <v>7</v>
      </c>
      <c r="J1" s="6" t="s">
        <v>8</v>
      </c>
      <c r="K1" s="3" t="s">
        <v>9</v>
      </c>
      <c r="L1" s="6" t="s">
        <v>10</v>
      </c>
      <c r="M1" s="8" t="s">
        <v>11</v>
      </c>
      <c r="N1" s="8" t="s">
        <v>12</v>
      </c>
      <c r="O1" s="8" t="s">
        <v>13</v>
      </c>
      <c r="P1" s="3" t="s">
        <v>14</v>
      </c>
      <c r="Q1" s="3" t="s">
        <v>15</v>
      </c>
      <c r="R1" s="3" t="s">
        <v>16</v>
      </c>
      <c r="S1" s="3" t="s">
        <v>17</v>
      </c>
      <c r="T1" s="3" t="s">
        <v>18</v>
      </c>
      <c r="U1" s="3" t="s">
        <v>19</v>
      </c>
      <c r="V1" s="3" t="s">
        <v>20</v>
      </c>
      <c r="W1" s="3" t="s">
        <v>21</v>
      </c>
      <c r="X1" s="3" t="s">
        <v>22</v>
      </c>
      <c r="Y1" s="3" t="s">
        <v>23</v>
      </c>
      <c r="Z1" s="9" t="s">
        <v>24</v>
      </c>
      <c r="AA1" s="3" t="s">
        <v>25</v>
      </c>
      <c r="AB1" s="3" t="s">
        <v>26</v>
      </c>
      <c r="AC1" s="3" t="s">
        <v>27</v>
      </c>
      <c r="AD1" s="3" t="s">
        <v>28</v>
      </c>
      <c r="AE1" s="6" t="s">
        <v>29</v>
      </c>
      <c r="AF1" s="6" t="s">
        <v>30</v>
      </c>
      <c r="AG1" s="6" t="s">
        <v>31</v>
      </c>
      <c r="AH1" s="6" t="s">
        <v>32</v>
      </c>
      <c r="AI1" s="3" t="s">
        <v>33</v>
      </c>
      <c r="AJ1" s="3" t="s">
        <v>34</v>
      </c>
      <c r="AK1" s="3" t="s">
        <v>35</v>
      </c>
      <c r="AL1" s="3" t="s">
        <v>36</v>
      </c>
      <c r="AM1" s="11"/>
      <c r="AN1" s="3" t="s">
        <v>37</v>
      </c>
      <c r="AO1" s="1"/>
      <c r="AP1" s="3"/>
      <c r="AQ1" s="3"/>
      <c r="AR1" s="3"/>
    </row>
    <row r="2" spans="1:44" ht="14.25" customHeight="1" x14ac:dyDescent="0.2">
      <c r="A2" s="12"/>
      <c r="B2" s="14" t="s">
        <v>38</v>
      </c>
      <c r="C2" s="17" t="s">
        <v>39</v>
      </c>
      <c r="D2" s="20" t="s">
        <v>41</v>
      </c>
      <c r="E2" s="22" t="s">
        <v>41</v>
      </c>
      <c r="F2" s="20" t="s">
        <v>41</v>
      </c>
      <c r="G2" s="17" t="s">
        <v>41</v>
      </c>
      <c r="H2" s="20" t="s">
        <v>42</v>
      </c>
      <c r="I2" s="22" t="s">
        <v>42</v>
      </c>
      <c r="J2" s="20" t="s">
        <v>42</v>
      </c>
      <c r="K2" s="22" t="s">
        <v>39</v>
      </c>
      <c r="L2" s="20" t="s">
        <v>39</v>
      </c>
      <c r="M2" s="22" t="s">
        <v>39</v>
      </c>
      <c r="N2" s="20" t="s">
        <v>42</v>
      </c>
      <c r="O2" s="22" t="s">
        <v>42</v>
      </c>
      <c r="P2" s="20" t="s">
        <v>41</v>
      </c>
      <c r="Q2" s="22" t="s">
        <v>43</v>
      </c>
      <c r="R2" s="20" t="s">
        <v>41</v>
      </c>
      <c r="S2" s="22" t="s">
        <v>41</v>
      </c>
      <c r="T2" s="20" t="s">
        <v>42</v>
      </c>
      <c r="U2" s="22" t="s">
        <v>42</v>
      </c>
      <c r="V2" s="20" t="s">
        <v>42</v>
      </c>
      <c r="W2" s="23" t="s">
        <v>39</v>
      </c>
      <c r="X2" s="20" t="s">
        <v>41</v>
      </c>
      <c r="Y2" s="22" t="s">
        <v>39</v>
      </c>
      <c r="Z2" s="20" t="s">
        <v>41</v>
      </c>
      <c r="AA2" s="22" t="s">
        <v>39</v>
      </c>
      <c r="AB2" s="20" t="s">
        <v>39</v>
      </c>
      <c r="AC2" s="22" t="s">
        <v>39</v>
      </c>
      <c r="AD2" s="20" t="s">
        <v>39</v>
      </c>
      <c r="AE2" s="23" t="s">
        <v>39</v>
      </c>
      <c r="AF2" s="24" t="s">
        <v>39</v>
      </c>
      <c r="AG2" s="23" t="s">
        <v>42</v>
      </c>
      <c r="AH2" s="20" t="s">
        <v>39</v>
      </c>
      <c r="AI2" s="22" t="s">
        <v>41</v>
      </c>
      <c r="AJ2" s="20" t="s">
        <v>41</v>
      </c>
      <c r="AK2" s="22" t="s">
        <v>42</v>
      </c>
      <c r="AL2" s="20" t="s">
        <v>39</v>
      </c>
      <c r="AM2" s="22"/>
      <c r="AN2" s="20" t="s">
        <v>42</v>
      </c>
      <c r="AO2" s="4"/>
      <c r="AP2" s="22" t="s">
        <v>42</v>
      </c>
      <c r="AQ2" s="20"/>
      <c r="AR2" s="22"/>
    </row>
    <row r="3" spans="1:44" ht="33" customHeight="1" x14ac:dyDescent="0.2">
      <c r="A3" s="25"/>
      <c r="B3" s="26" t="s">
        <v>44</v>
      </c>
      <c r="C3" s="27" t="s">
        <v>45</v>
      </c>
      <c r="D3" s="28" t="s">
        <v>46</v>
      </c>
      <c r="E3" s="29" t="s">
        <v>47</v>
      </c>
      <c r="F3" s="28" t="s">
        <v>48</v>
      </c>
      <c r="G3" s="27" t="s">
        <v>49</v>
      </c>
      <c r="H3" s="28" t="s">
        <v>50</v>
      </c>
      <c r="I3" s="29" t="s">
        <v>51</v>
      </c>
      <c r="J3" s="28" t="s">
        <v>52</v>
      </c>
      <c r="K3" s="29" t="s">
        <v>53</v>
      </c>
      <c r="L3" s="28" t="s">
        <v>54</v>
      </c>
      <c r="M3" s="29" t="s">
        <v>55</v>
      </c>
      <c r="N3" s="30" t="s">
        <v>56</v>
      </c>
      <c r="O3" s="31" t="s">
        <v>57</v>
      </c>
      <c r="P3" s="28" t="s">
        <v>58</v>
      </c>
      <c r="Q3" s="29"/>
      <c r="R3" s="28" t="s">
        <v>59</v>
      </c>
      <c r="S3" s="29" t="s">
        <v>60</v>
      </c>
      <c r="T3" s="28" t="s">
        <v>61</v>
      </c>
      <c r="U3" s="29" t="s">
        <v>58</v>
      </c>
      <c r="V3" s="28" t="s">
        <v>62</v>
      </c>
      <c r="W3" s="32" t="s">
        <v>63</v>
      </c>
      <c r="X3" s="28" t="s">
        <v>64</v>
      </c>
      <c r="Y3" s="29" t="s">
        <v>65</v>
      </c>
      <c r="Z3" s="28" t="s">
        <v>55</v>
      </c>
      <c r="AA3" s="29" t="s">
        <v>66</v>
      </c>
      <c r="AB3" s="28" t="s">
        <v>67</v>
      </c>
      <c r="AC3" s="29" t="s">
        <v>68</v>
      </c>
      <c r="AD3" s="28" t="s">
        <v>59</v>
      </c>
      <c r="AE3" s="32" t="s">
        <v>69</v>
      </c>
      <c r="AF3" s="33" t="s">
        <v>70</v>
      </c>
      <c r="AG3" s="32"/>
      <c r="AH3" s="33" t="s">
        <v>70</v>
      </c>
      <c r="AI3" s="29" t="s">
        <v>45</v>
      </c>
      <c r="AJ3" s="28" t="s">
        <v>71</v>
      </c>
      <c r="AK3" s="29" t="s">
        <v>72</v>
      </c>
      <c r="AL3" s="28" t="s">
        <v>73</v>
      </c>
      <c r="AM3" s="29"/>
      <c r="AN3" s="28" t="s">
        <v>74</v>
      </c>
      <c r="AO3" s="7"/>
      <c r="AP3" s="33" t="s">
        <v>70</v>
      </c>
      <c r="AQ3" s="28"/>
      <c r="AR3" s="29"/>
    </row>
    <row r="4" spans="1:44" ht="30" x14ac:dyDescent="0.2">
      <c r="A4" s="25"/>
      <c r="B4" s="34" t="s">
        <v>75</v>
      </c>
      <c r="C4" s="27" t="s">
        <v>76</v>
      </c>
      <c r="D4" s="28" t="s">
        <v>77</v>
      </c>
      <c r="E4" s="29" t="s">
        <v>78</v>
      </c>
      <c r="F4" s="28" t="s">
        <v>76</v>
      </c>
      <c r="G4" s="27" t="s">
        <v>76</v>
      </c>
      <c r="H4" s="28" t="s">
        <v>76</v>
      </c>
      <c r="I4" s="29" t="s">
        <v>76</v>
      </c>
      <c r="J4" s="28" t="s">
        <v>79</v>
      </c>
      <c r="K4" s="29" t="s">
        <v>79</v>
      </c>
      <c r="L4" s="28" t="s">
        <v>76</v>
      </c>
      <c r="M4" s="29" t="s">
        <v>79</v>
      </c>
      <c r="N4" s="30" t="s">
        <v>79</v>
      </c>
      <c r="O4" s="31" t="s">
        <v>76</v>
      </c>
      <c r="P4" s="28" t="s">
        <v>79</v>
      </c>
      <c r="Q4" s="29" t="s">
        <v>76</v>
      </c>
      <c r="R4" s="28" t="s">
        <v>79</v>
      </c>
      <c r="S4" s="29" t="s">
        <v>76</v>
      </c>
      <c r="T4" s="28" t="s">
        <v>76</v>
      </c>
      <c r="U4" s="29" t="s">
        <v>76</v>
      </c>
      <c r="V4" s="28" t="s">
        <v>76</v>
      </c>
      <c r="W4" s="29" t="s">
        <v>76</v>
      </c>
      <c r="X4" s="28" t="s">
        <v>76</v>
      </c>
      <c r="Y4" s="29" t="s">
        <v>76</v>
      </c>
      <c r="Z4" s="28" t="s">
        <v>79</v>
      </c>
      <c r="AA4" s="29" t="s">
        <v>79</v>
      </c>
      <c r="AB4" s="28" t="s">
        <v>76</v>
      </c>
      <c r="AC4" s="29" t="s">
        <v>76</v>
      </c>
      <c r="AD4" s="28" t="s">
        <v>76</v>
      </c>
      <c r="AE4" s="29" t="s">
        <v>76</v>
      </c>
      <c r="AF4" s="28" t="s">
        <v>76</v>
      </c>
      <c r="AG4" s="29" t="s">
        <v>76</v>
      </c>
      <c r="AH4" s="28" t="s">
        <v>76</v>
      </c>
      <c r="AI4" s="29" t="s">
        <v>79</v>
      </c>
      <c r="AJ4" s="28" t="s">
        <v>76</v>
      </c>
      <c r="AK4" s="29" t="s">
        <v>79</v>
      </c>
      <c r="AL4" s="28" t="s">
        <v>76</v>
      </c>
      <c r="AM4" s="29"/>
      <c r="AN4" s="28" t="s">
        <v>76</v>
      </c>
      <c r="AO4" s="7"/>
      <c r="AP4" s="29" t="s">
        <v>76</v>
      </c>
      <c r="AQ4" s="28"/>
      <c r="AR4" s="29"/>
    </row>
    <row r="5" spans="1:44" ht="15" x14ac:dyDescent="0.2">
      <c r="A5" s="25"/>
      <c r="B5" s="26" t="s">
        <v>80</v>
      </c>
      <c r="C5" s="27">
        <v>75</v>
      </c>
      <c r="D5" s="28">
        <v>145</v>
      </c>
      <c r="E5" s="29">
        <v>120</v>
      </c>
      <c r="F5" s="28">
        <v>117</v>
      </c>
      <c r="G5" s="27">
        <v>130</v>
      </c>
      <c r="H5" s="28">
        <v>280</v>
      </c>
      <c r="I5" s="29">
        <v>250</v>
      </c>
      <c r="J5" s="28">
        <v>370</v>
      </c>
      <c r="K5" s="29">
        <v>72</v>
      </c>
      <c r="L5" s="28">
        <v>72</v>
      </c>
      <c r="M5" s="29">
        <v>78</v>
      </c>
      <c r="N5" s="30">
        <v>270</v>
      </c>
      <c r="O5" s="29">
        <v>230</v>
      </c>
      <c r="P5" s="28">
        <v>123</v>
      </c>
      <c r="Q5" s="29">
        <v>123</v>
      </c>
      <c r="R5" s="28">
        <v>115</v>
      </c>
      <c r="S5" s="29">
        <v>140</v>
      </c>
      <c r="T5" s="28">
        <v>280</v>
      </c>
      <c r="U5" s="29">
        <v>68</v>
      </c>
      <c r="V5" s="28">
        <v>68</v>
      </c>
      <c r="W5" s="32">
        <v>68</v>
      </c>
      <c r="X5" s="28">
        <v>120</v>
      </c>
      <c r="Y5" s="29">
        <v>80</v>
      </c>
      <c r="Z5" s="28">
        <v>138</v>
      </c>
      <c r="AA5" s="29">
        <v>65</v>
      </c>
      <c r="AB5" s="28">
        <v>140</v>
      </c>
      <c r="AC5" s="29">
        <v>120</v>
      </c>
      <c r="AD5" s="28">
        <v>300</v>
      </c>
      <c r="AE5" s="29">
        <v>75</v>
      </c>
      <c r="AF5" s="28">
        <v>62</v>
      </c>
      <c r="AG5" s="32">
        <v>280</v>
      </c>
      <c r="AH5" s="28">
        <v>59</v>
      </c>
      <c r="AI5" s="29">
        <v>120</v>
      </c>
      <c r="AJ5" s="28">
        <v>120</v>
      </c>
      <c r="AK5" s="29">
        <v>250</v>
      </c>
      <c r="AL5" s="28">
        <v>60</v>
      </c>
      <c r="AM5" s="29"/>
      <c r="AN5" s="28"/>
      <c r="AO5" s="7"/>
      <c r="AP5" s="29">
        <v>72</v>
      </c>
      <c r="AQ5" s="28"/>
      <c r="AR5" s="29"/>
    </row>
    <row r="6" spans="1:44" ht="15" x14ac:dyDescent="0.2">
      <c r="A6" s="25"/>
      <c r="B6" s="14" t="s">
        <v>81</v>
      </c>
      <c r="C6" s="17">
        <v>72</v>
      </c>
      <c r="D6" s="20">
        <v>78</v>
      </c>
      <c r="E6" s="22">
        <v>75</v>
      </c>
      <c r="F6" s="20">
        <v>75</v>
      </c>
      <c r="G6" s="17">
        <v>80</v>
      </c>
      <c r="H6" s="20">
        <v>80</v>
      </c>
      <c r="I6" s="22">
        <v>65</v>
      </c>
      <c r="J6" s="20">
        <v>75</v>
      </c>
      <c r="K6" s="22">
        <v>60</v>
      </c>
      <c r="L6" s="20">
        <v>72</v>
      </c>
      <c r="M6" s="22">
        <v>72</v>
      </c>
      <c r="N6" s="35">
        <v>70</v>
      </c>
      <c r="O6" s="36">
        <v>80</v>
      </c>
      <c r="P6" s="20">
        <v>60</v>
      </c>
      <c r="Q6" s="22">
        <v>65</v>
      </c>
      <c r="R6" s="20">
        <v>75</v>
      </c>
      <c r="S6" s="22">
        <v>75</v>
      </c>
      <c r="T6" s="20">
        <v>65</v>
      </c>
      <c r="U6" s="22">
        <v>55</v>
      </c>
      <c r="V6" s="20">
        <v>65</v>
      </c>
      <c r="W6" s="23">
        <v>60</v>
      </c>
      <c r="X6" s="20">
        <v>60</v>
      </c>
      <c r="Y6" s="22">
        <v>72</v>
      </c>
      <c r="Z6" s="20">
        <v>75</v>
      </c>
      <c r="AA6" s="22">
        <v>65</v>
      </c>
      <c r="AB6" s="20">
        <v>74</v>
      </c>
      <c r="AC6" s="22">
        <v>82</v>
      </c>
      <c r="AD6" s="20">
        <v>76</v>
      </c>
      <c r="AE6" s="23">
        <v>75</v>
      </c>
      <c r="AF6" s="20">
        <v>73</v>
      </c>
      <c r="AG6" s="23">
        <v>77</v>
      </c>
      <c r="AH6" s="20">
        <v>75</v>
      </c>
      <c r="AI6" s="22">
        <v>60</v>
      </c>
      <c r="AJ6" s="20">
        <v>72</v>
      </c>
      <c r="AK6" s="22">
        <v>75</v>
      </c>
      <c r="AL6" s="20">
        <v>70</v>
      </c>
      <c r="AM6" s="22"/>
      <c r="AN6" s="20">
        <v>55</v>
      </c>
      <c r="AO6" s="4"/>
      <c r="AP6" s="22">
        <v>75</v>
      </c>
      <c r="AQ6" s="20"/>
      <c r="AR6" s="22"/>
    </row>
    <row r="7" spans="1:44" ht="33" customHeight="1" x14ac:dyDescent="0.2">
      <c r="A7" s="37"/>
      <c r="B7" s="26" t="s">
        <v>82</v>
      </c>
      <c r="C7" s="50" t="s">
        <v>83</v>
      </c>
      <c r="D7" s="51" t="s">
        <v>83</v>
      </c>
      <c r="E7" s="52" t="s">
        <v>84</v>
      </c>
      <c r="F7" s="51" t="s">
        <v>83</v>
      </c>
      <c r="G7" s="50" t="s">
        <v>83</v>
      </c>
      <c r="H7" s="51" t="s">
        <v>83</v>
      </c>
      <c r="I7" s="52" t="s">
        <v>84</v>
      </c>
      <c r="J7" s="51" t="s">
        <v>79</v>
      </c>
      <c r="K7" s="52" t="s">
        <v>85</v>
      </c>
      <c r="L7" s="51" t="s">
        <v>86</v>
      </c>
      <c r="M7" s="52" t="s">
        <v>86</v>
      </c>
      <c r="N7" s="51" t="s">
        <v>79</v>
      </c>
      <c r="O7" s="52" t="s">
        <v>83</v>
      </c>
      <c r="P7" s="51" t="s">
        <v>83</v>
      </c>
      <c r="Q7" s="52" t="s">
        <v>84</v>
      </c>
      <c r="R7" s="51" t="s">
        <v>84</v>
      </c>
      <c r="S7" s="52" t="s">
        <v>83</v>
      </c>
      <c r="T7" s="51" t="s">
        <v>86</v>
      </c>
      <c r="U7" s="52" t="s">
        <v>86</v>
      </c>
      <c r="V7" s="51" t="s">
        <v>86</v>
      </c>
      <c r="W7" s="53" t="s">
        <v>86</v>
      </c>
      <c r="X7" s="51" t="s">
        <v>79</v>
      </c>
      <c r="Y7" s="52" t="s">
        <v>84</v>
      </c>
      <c r="Z7" s="51" t="s">
        <v>84</v>
      </c>
      <c r="AA7" s="52" t="s">
        <v>84</v>
      </c>
      <c r="AB7" s="51" t="s">
        <v>86</v>
      </c>
      <c r="AC7" s="52" t="s">
        <v>84</v>
      </c>
      <c r="AD7" s="51" t="s">
        <v>84</v>
      </c>
      <c r="AE7" s="52" t="s">
        <v>83</v>
      </c>
      <c r="AF7" s="51" t="s">
        <v>84</v>
      </c>
      <c r="AG7" s="52" t="s">
        <v>84</v>
      </c>
      <c r="AH7" s="51" t="s">
        <v>86</v>
      </c>
      <c r="AI7" s="52" t="s">
        <v>86</v>
      </c>
      <c r="AJ7" s="51" t="s">
        <v>84</v>
      </c>
      <c r="AK7" s="52" t="s">
        <v>79</v>
      </c>
      <c r="AL7" s="51" t="s">
        <v>86</v>
      </c>
      <c r="AM7" s="52"/>
      <c r="AN7" s="51" t="s">
        <v>86</v>
      </c>
      <c r="AO7" s="10"/>
      <c r="AP7" s="52" t="s">
        <v>84</v>
      </c>
      <c r="AQ7" s="51"/>
      <c r="AR7" s="52"/>
    </row>
    <row r="8" spans="1:44" ht="15" x14ac:dyDescent="0.3">
      <c r="A8" s="54"/>
      <c r="B8" s="55" t="s">
        <v>87</v>
      </c>
      <c r="C8" s="56"/>
      <c r="D8" s="57"/>
      <c r="E8" s="57"/>
      <c r="F8" s="57"/>
      <c r="G8" s="56"/>
      <c r="H8" s="57"/>
      <c r="I8" s="57"/>
      <c r="J8" s="57"/>
      <c r="K8" s="57"/>
      <c r="L8" s="57"/>
      <c r="M8" s="58"/>
      <c r="N8" s="58"/>
      <c r="O8" s="58"/>
      <c r="P8" s="58"/>
      <c r="Q8" s="58"/>
      <c r="R8" s="58"/>
      <c r="S8" s="58"/>
      <c r="T8" s="58"/>
      <c r="U8" s="58"/>
      <c r="V8" s="58"/>
      <c r="W8" s="58"/>
      <c r="X8" s="58"/>
      <c r="Y8" s="58"/>
      <c r="Z8" s="58"/>
      <c r="AA8" s="58"/>
      <c r="AB8" s="58"/>
      <c r="AC8" s="58"/>
      <c r="AD8" s="58"/>
      <c r="AE8" s="58"/>
      <c r="AF8" s="59"/>
      <c r="AG8" s="59"/>
      <c r="AH8" s="59"/>
      <c r="AI8" s="57"/>
      <c r="AJ8" s="57"/>
      <c r="AK8" s="57"/>
      <c r="AL8" s="57"/>
      <c r="AM8" s="57"/>
      <c r="AN8" s="57"/>
      <c r="AO8" s="13"/>
      <c r="AP8" s="60"/>
      <c r="AQ8" s="60"/>
      <c r="AR8" s="57"/>
    </row>
    <row r="9" spans="1:44" ht="15" x14ac:dyDescent="0.3">
      <c r="A9" s="61" t="s">
        <v>88</v>
      </c>
      <c r="B9" s="86" t="s">
        <v>89</v>
      </c>
      <c r="C9" s="87">
        <v>15</v>
      </c>
      <c r="D9" s="88">
        <v>15</v>
      </c>
      <c r="E9" s="89">
        <v>15</v>
      </c>
      <c r="F9" s="88">
        <v>15</v>
      </c>
      <c r="G9" s="87">
        <v>10</v>
      </c>
      <c r="H9" s="88">
        <v>15</v>
      </c>
      <c r="I9" s="89">
        <v>15</v>
      </c>
      <c r="J9" s="88">
        <v>30</v>
      </c>
      <c r="K9" s="89">
        <v>15</v>
      </c>
      <c r="L9" s="88">
        <v>15</v>
      </c>
      <c r="M9" s="90">
        <v>15</v>
      </c>
      <c r="N9" s="91">
        <v>15</v>
      </c>
      <c r="O9" s="92">
        <v>15</v>
      </c>
      <c r="P9" s="88">
        <v>15</v>
      </c>
      <c r="Q9" s="89">
        <v>15</v>
      </c>
      <c r="R9" s="88">
        <v>15</v>
      </c>
      <c r="S9" s="89">
        <v>15</v>
      </c>
      <c r="T9" s="88">
        <v>15</v>
      </c>
      <c r="U9" s="89">
        <v>15</v>
      </c>
      <c r="V9" s="88">
        <v>15</v>
      </c>
      <c r="W9" s="90">
        <v>15</v>
      </c>
      <c r="X9" s="88">
        <v>15</v>
      </c>
      <c r="Y9" s="89">
        <v>58</v>
      </c>
      <c r="Z9" s="88">
        <v>15</v>
      </c>
      <c r="AA9" s="89">
        <v>15</v>
      </c>
      <c r="AB9" s="88">
        <v>15</v>
      </c>
      <c r="AC9" s="89">
        <v>15</v>
      </c>
      <c r="AD9" s="88">
        <v>15</v>
      </c>
      <c r="AE9" s="90">
        <v>15</v>
      </c>
      <c r="AF9" s="93">
        <v>15</v>
      </c>
      <c r="AG9" s="90"/>
      <c r="AH9" s="93">
        <v>15</v>
      </c>
      <c r="AI9" s="89">
        <v>20</v>
      </c>
      <c r="AJ9" s="88">
        <v>15</v>
      </c>
      <c r="AK9" s="89">
        <v>15</v>
      </c>
      <c r="AL9" s="88">
        <v>15</v>
      </c>
      <c r="AM9" s="89"/>
      <c r="AN9" s="88">
        <v>15</v>
      </c>
      <c r="AO9" s="15"/>
      <c r="AP9" s="89">
        <v>15</v>
      </c>
      <c r="AQ9" s="88"/>
      <c r="AR9" s="89"/>
    </row>
    <row r="10" spans="1:44" ht="15" x14ac:dyDescent="0.3">
      <c r="A10" s="47" t="s">
        <v>90</v>
      </c>
      <c r="B10" s="86" t="s">
        <v>91</v>
      </c>
      <c r="C10" s="17">
        <v>4</v>
      </c>
      <c r="D10" s="20">
        <v>5</v>
      </c>
      <c r="E10" s="22">
        <v>5</v>
      </c>
      <c r="F10" s="20">
        <v>4</v>
      </c>
      <c r="G10" s="17">
        <v>3</v>
      </c>
      <c r="H10" s="20">
        <v>4</v>
      </c>
      <c r="I10" s="22">
        <v>4</v>
      </c>
      <c r="J10" s="20">
        <v>2</v>
      </c>
      <c r="K10" s="22">
        <v>3</v>
      </c>
      <c r="L10" s="20">
        <v>3</v>
      </c>
      <c r="M10" s="36">
        <v>3</v>
      </c>
      <c r="N10" s="35">
        <v>4</v>
      </c>
      <c r="O10" s="36">
        <v>4</v>
      </c>
      <c r="P10" s="20">
        <v>5</v>
      </c>
      <c r="Q10" s="22">
        <v>3</v>
      </c>
      <c r="R10" s="20">
        <v>5</v>
      </c>
      <c r="S10" s="22">
        <v>1</v>
      </c>
      <c r="T10" s="20">
        <v>5</v>
      </c>
      <c r="U10" s="22">
        <v>2</v>
      </c>
      <c r="V10" s="20">
        <v>2</v>
      </c>
      <c r="W10" s="23">
        <v>2</v>
      </c>
      <c r="X10" s="20">
        <v>2</v>
      </c>
      <c r="Y10" s="22">
        <v>12</v>
      </c>
      <c r="Z10" s="20">
        <v>5</v>
      </c>
      <c r="AA10" s="22">
        <v>2</v>
      </c>
      <c r="AB10" s="20">
        <v>3</v>
      </c>
      <c r="AC10" s="22">
        <v>2</v>
      </c>
      <c r="AD10" s="20">
        <v>5</v>
      </c>
      <c r="AE10" s="23">
        <v>2</v>
      </c>
      <c r="AF10" s="94">
        <v>2</v>
      </c>
      <c r="AG10" s="23"/>
      <c r="AH10" s="24">
        <v>2</v>
      </c>
      <c r="AI10" s="22">
        <v>4</v>
      </c>
      <c r="AJ10" s="20">
        <v>4</v>
      </c>
      <c r="AK10" s="22">
        <v>5</v>
      </c>
      <c r="AL10" s="20">
        <v>2</v>
      </c>
      <c r="AM10" s="22"/>
      <c r="AN10" s="20">
        <v>5</v>
      </c>
      <c r="AO10" s="4"/>
      <c r="AP10" s="22">
        <v>3</v>
      </c>
      <c r="AQ10" s="20"/>
      <c r="AR10" s="22"/>
    </row>
    <row r="11" spans="1:44" ht="15" x14ac:dyDescent="0.3">
      <c r="A11" s="47" t="s">
        <v>92</v>
      </c>
      <c r="B11" s="86" t="s">
        <v>93</v>
      </c>
      <c r="C11" s="17">
        <v>35</v>
      </c>
      <c r="D11" s="20">
        <v>45</v>
      </c>
      <c r="E11" s="22">
        <v>45</v>
      </c>
      <c r="F11" s="20">
        <v>40</v>
      </c>
      <c r="G11" s="17">
        <v>30</v>
      </c>
      <c r="H11" s="20">
        <v>30</v>
      </c>
      <c r="I11" s="22">
        <v>45</v>
      </c>
      <c r="J11" s="20">
        <v>0</v>
      </c>
      <c r="K11" s="22">
        <v>40</v>
      </c>
      <c r="L11" s="20">
        <v>35</v>
      </c>
      <c r="M11" s="22">
        <v>30</v>
      </c>
      <c r="N11" s="35">
        <v>45</v>
      </c>
      <c r="O11" s="36">
        <v>20</v>
      </c>
      <c r="P11" s="20">
        <v>35</v>
      </c>
      <c r="Q11" s="22">
        <v>35</v>
      </c>
      <c r="R11" s="20">
        <v>45</v>
      </c>
      <c r="S11" s="22">
        <v>40</v>
      </c>
      <c r="T11" s="20">
        <v>45</v>
      </c>
      <c r="U11" s="22">
        <v>40</v>
      </c>
      <c r="V11" s="20">
        <v>45</v>
      </c>
      <c r="W11" s="23">
        <v>20</v>
      </c>
      <c r="X11" s="20">
        <v>45</v>
      </c>
      <c r="Y11" s="22">
        <v>32</v>
      </c>
      <c r="Z11" s="20">
        <v>30</v>
      </c>
      <c r="AA11" s="22">
        <v>45</v>
      </c>
      <c r="AB11" s="20">
        <v>45</v>
      </c>
      <c r="AC11" s="22">
        <v>40</v>
      </c>
      <c r="AD11" s="20">
        <v>20</v>
      </c>
      <c r="AE11" s="23">
        <v>20</v>
      </c>
      <c r="AF11" s="24">
        <v>2</v>
      </c>
      <c r="AG11" s="23"/>
      <c r="AH11" s="24">
        <v>45</v>
      </c>
      <c r="AI11" s="22">
        <v>20</v>
      </c>
      <c r="AJ11" s="20">
        <v>45</v>
      </c>
      <c r="AK11" s="22">
        <v>30</v>
      </c>
      <c r="AL11" s="20">
        <v>20</v>
      </c>
      <c r="AM11" s="22"/>
      <c r="AN11" s="20">
        <v>45</v>
      </c>
      <c r="AO11" s="4"/>
      <c r="AP11" s="22">
        <v>35</v>
      </c>
      <c r="AQ11" s="20"/>
      <c r="AR11" s="22"/>
    </row>
    <row r="12" spans="1:44" ht="15" x14ac:dyDescent="0.3">
      <c r="A12" s="47" t="s">
        <v>94</v>
      </c>
      <c r="B12" s="86" t="s">
        <v>95</v>
      </c>
      <c r="C12" s="17">
        <v>25</v>
      </c>
      <c r="D12" s="20">
        <v>20</v>
      </c>
      <c r="E12" s="22">
        <v>15</v>
      </c>
      <c r="F12" s="20">
        <v>20</v>
      </c>
      <c r="G12" s="17">
        <v>20</v>
      </c>
      <c r="H12" s="20">
        <v>20</v>
      </c>
      <c r="I12" s="22">
        <v>25</v>
      </c>
      <c r="J12" s="20">
        <v>99</v>
      </c>
      <c r="K12" s="22">
        <v>30</v>
      </c>
      <c r="L12" s="20">
        <v>30</v>
      </c>
      <c r="M12" s="36">
        <v>30</v>
      </c>
      <c r="N12" s="35">
        <v>99</v>
      </c>
      <c r="O12" s="36">
        <v>25</v>
      </c>
      <c r="P12" s="20">
        <v>20</v>
      </c>
      <c r="Q12" s="22">
        <v>30</v>
      </c>
      <c r="R12" s="20">
        <v>15</v>
      </c>
      <c r="S12" s="22">
        <v>20</v>
      </c>
      <c r="T12" s="20">
        <v>20</v>
      </c>
      <c r="U12" s="22">
        <v>30</v>
      </c>
      <c r="V12" s="20">
        <v>10</v>
      </c>
      <c r="W12" s="23">
        <v>30</v>
      </c>
      <c r="X12" s="20">
        <v>25</v>
      </c>
      <c r="Y12" s="22">
        <v>25</v>
      </c>
      <c r="Z12" s="20">
        <v>30</v>
      </c>
      <c r="AA12" s="22">
        <v>30</v>
      </c>
      <c r="AB12" s="20">
        <v>30</v>
      </c>
      <c r="AC12" s="22">
        <v>15</v>
      </c>
      <c r="AD12" s="20">
        <v>25</v>
      </c>
      <c r="AE12" s="23">
        <v>25</v>
      </c>
      <c r="AF12" s="24">
        <v>99</v>
      </c>
      <c r="AG12" s="23"/>
      <c r="AH12" s="24">
        <v>99</v>
      </c>
      <c r="AI12" s="22">
        <v>20</v>
      </c>
      <c r="AJ12" s="20">
        <v>15</v>
      </c>
      <c r="AK12" s="22">
        <v>15</v>
      </c>
      <c r="AL12" s="20">
        <v>30</v>
      </c>
      <c r="AM12" s="22"/>
      <c r="AN12" s="20">
        <v>15</v>
      </c>
      <c r="AO12" s="4"/>
      <c r="AP12" s="22">
        <v>35</v>
      </c>
      <c r="AQ12" s="20"/>
      <c r="AR12" s="22"/>
    </row>
    <row r="13" spans="1:44" ht="15" x14ac:dyDescent="0.3">
      <c r="A13" s="47" t="s">
        <v>96</v>
      </c>
      <c r="B13" s="86" t="s">
        <v>97</v>
      </c>
      <c r="C13" s="17">
        <v>120</v>
      </c>
      <c r="D13" s="20">
        <v>120</v>
      </c>
      <c r="E13" s="22">
        <v>120</v>
      </c>
      <c r="F13" s="20">
        <v>120</v>
      </c>
      <c r="G13" s="17">
        <v>120</v>
      </c>
      <c r="H13" s="20">
        <v>120</v>
      </c>
      <c r="I13" s="22">
        <v>120</v>
      </c>
      <c r="J13" s="20">
        <v>120</v>
      </c>
      <c r="K13" s="22">
        <v>120</v>
      </c>
      <c r="L13" s="20">
        <v>120</v>
      </c>
      <c r="M13" s="36">
        <v>120</v>
      </c>
      <c r="N13" s="35">
        <v>120</v>
      </c>
      <c r="O13" s="36">
        <v>120</v>
      </c>
      <c r="P13" s="20">
        <v>120</v>
      </c>
      <c r="Q13" s="22">
        <v>120</v>
      </c>
      <c r="R13" s="20">
        <v>120</v>
      </c>
      <c r="S13" s="22">
        <v>120</v>
      </c>
      <c r="T13" s="20">
        <v>120</v>
      </c>
      <c r="U13" s="22">
        <v>120</v>
      </c>
      <c r="V13" s="20">
        <v>120</v>
      </c>
      <c r="W13" s="23">
        <v>120</v>
      </c>
      <c r="X13" s="20">
        <v>120</v>
      </c>
      <c r="Y13" s="22">
        <v>120</v>
      </c>
      <c r="Z13" s="20">
        <v>120</v>
      </c>
      <c r="AA13" s="22">
        <v>120</v>
      </c>
      <c r="AB13" s="20">
        <v>120</v>
      </c>
      <c r="AC13" s="22">
        <v>120</v>
      </c>
      <c r="AD13" s="20">
        <v>120</v>
      </c>
      <c r="AE13" s="23">
        <v>120</v>
      </c>
      <c r="AF13" s="24">
        <v>120</v>
      </c>
      <c r="AG13" s="23"/>
      <c r="AH13" s="24">
        <v>120</v>
      </c>
      <c r="AI13" s="22">
        <v>120</v>
      </c>
      <c r="AJ13" s="20">
        <v>120</v>
      </c>
      <c r="AK13" s="22">
        <v>120</v>
      </c>
      <c r="AL13" s="20">
        <v>120</v>
      </c>
      <c r="AM13" s="22"/>
      <c r="AN13" s="20">
        <v>120</v>
      </c>
      <c r="AO13" s="4"/>
      <c r="AP13" s="22"/>
      <c r="AQ13" s="20"/>
      <c r="AR13" s="22"/>
    </row>
    <row r="14" spans="1:44" ht="15" x14ac:dyDescent="0.3">
      <c r="A14" s="47" t="s">
        <v>98</v>
      </c>
      <c r="B14" s="86" t="s">
        <v>99</v>
      </c>
      <c r="C14" s="17">
        <v>250</v>
      </c>
      <c r="D14" s="20">
        <v>200</v>
      </c>
      <c r="E14" s="22">
        <v>200</v>
      </c>
      <c r="F14" s="20">
        <v>200</v>
      </c>
      <c r="G14" s="17">
        <v>200</v>
      </c>
      <c r="H14" s="20">
        <v>200</v>
      </c>
      <c r="I14" s="22">
        <v>170</v>
      </c>
      <c r="J14" s="20">
        <v>250</v>
      </c>
      <c r="K14" s="22">
        <v>250</v>
      </c>
      <c r="L14" s="20">
        <v>210</v>
      </c>
      <c r="M14" s="22">
        <v>160</v>
      </c>
      <c r="N14" s="35">
        <v>250</v>
      </c>
      <c r="O14" s="36">
        <v>250</v>
      </c>
      <c r="P14" s="20">
        <v>200</v>
      </c>
      <c r="Q14" s="22">
        <v>200</v>
      </c>
      <c r="R14" s="20">
        <v>250</v>
      </c>
      <c r="S14" s="22">
        <v>200</v>
      </c>
      <c r="T14" s="20">
        <v>200</v>
      </c>
      <c r="U14" s="22">
        <v>210</v>
      </c>
      <c r="V14" s="20">
        <v>200</v>
      </c>
      <c r="W14" s="22">
        <v>250</v>
      </c>
      <c r="X14" s="20">
        <v>200</v>
      </c>
      <c r="Y14" s="22">
        <v>230</v>
      </c>
      <c r="Z14" s="20">
        <v>200</v>
      </c>
      <c r="AA14" s="22">
        <v>200</v>
      </c>
      <c r="AB14" s="20">
        <v>200</v>
      </c>
      <c r="AC14" s="22">
        <v>200</v>
      </c>
      <c r="AD14" s="20">
        <v>200</v>
      </c>
      <c r="AE14" s="23">
        <v>210</v>
      </c>
      <c r="AF14" s="24">
        <v>230</v>
      </c>
      <c r="AG14" s="23"/>
      <c r="AH14" s="24">
        <v>230</v>
      </c>
      <c r="AI14" s="22">
        <v>250</v>
      </c>
      <c r="AJ14" s="20">
        <v>250</v>
      </c>
      <c r="AK14" s="22">
        <v>250</v>
      </c>
      <c r="AL14" s="20">
        <v>255</v>
      </c>
      <c r="AM14" s="22"/>
      <c r="AN14" s="20">
        <v>200</v>
      </c>
      <c r="AO14" s="4"/>
      <c r="AP14" s="22"/>
      <c r="AQ14" s="20"/>
      <c r="AR14" s="22"/>
    </row>
    <row r="15" spans="1:44" ht="15" x14ac:dyDescent="0.3">
      <c r="A15" s="47" t="s">
        <v>100</v>
      </c>
      <c r="B15" s="86" t="s">
        <v>101</v>
      </c>
      <c r="C15" s="17">
        <v>12</v>
      </c>
      <c r="D15" s="20">
        <v>5</v>
      </c>
      <c r="E15" s="22">
        <v>10</v>
      </c>
      <c r="F15" s="20">
        <v>10</v>
      </c>
      <c r="G15" s="17">
        <v>10</v>
      </c>
      <c r="H15" s="20">
        <v>10</v>
      </c>
      <c r="I15" s="22">
        <v>10</v>
      </c>
      <c r="J15" s="20">
        <v>15</v>
      </c>
      <c r="K15" s="22">
        <v>5</v>
      </c>
      <c r="L15" s="20">
        <v>4</v>
      </c>
      <c r="M15" s="36">
        <v>5</v>
      </c>
      <c r="N15" s="35">
        <v>10</v>
      </c>
      <c r="O15" s="36">
        <v>9</v>
      </c>
      <c r="P15" s="20">
        <v>10</v>
      </c>
      <c r="Q15" s="22">
        <v>5</v>
      </c>
      <c r="R15" s="20">
        <v>5</v>
      </c>
      <c r="S15" s="22">
        <v>5</v>
      </c>
      <c r="T15" s="20">
        <v>10</v>
      </c>
      <c r="U15" s="22">
        <v>10</v>
      </c>
      <c r="V15" s="20">
        <v>10</v>
      </c>
      <c r="W15" s="23">
        <v>10</v>
      </c>
      <c r="X15" s="20">
        <v>5</v>
      </c>
      <c r="Y15" s="22">
        <v>12</v>
      </c>
      <c r="Z15" s="20">
        <v>8</v>
      </c>
      <c r="AA15" s="22">
        <v>10</v>
      </c>
      <c r="AB15" s="20">
        <v>5</v>
      </c>
      <c r="AC15" s="22">
        <v>10</v>
      </c>
      <c r="AD15" s="20">
        <v>9</v>
      </c>
      <c r="AE15" s="23">
        <v>8</v>
      </c>
      <c r="AF15" s="24">
        <v>10</v>
      </c>
      <c r="AG15" s="23"/>
      <c r="AH15" s="24">
        <v>10</v>
      </c>
      <c r="AI15" s="22">
        <v>10</v>
      </c>
      <c r="AJ15" s="20">
        <v>10</v>
      </c>
      <c r="AK15" s="22">
        <v>9</v>
      </c>
      <c r="AL15" s="20">
        <v>10</v>
      </c>
      <c r="AM15" s="22"/>
      <c r="AN15" s="20">
        <v>10</v>
      </c>
      <c r="AO15" s="4"/>
      <c r="AP15" s="22"/>
      <c r="AQ15" s="20"/>
      <c r="AR15" s="22"/>
    </row>
    <row r="16" spans="1:44" ht="15" x14ac:dyDescent="0.3">
      <c r="A16" s="47" t="s">
        <v>102</v>
      </c>
      <c r="B16" s="86" t="s">
        <v>103</v>
      </c>
      <c r="C16" s="17">
        <v>15</v>
      </c>
      <c r="D16" s="20">
        <v>15</v>
      </c>
      <c r="E16" s="22">
        <v>15</v>
      </c>
      <c r="F16" s="20">
        <v>15</v>
      </c>
      <c r="G16" s="17">
        <v>15</v>
      </c>
      <c r="H16" s="20">
        <v>10</v>
      </c>
      <c r="I16" s="22">
        <v>15</v>
      </c>
      <c r="J16" s="20">
        <v>29</v>
      </c>
      <c r="K16" s="22">
        <v>15</v>
      </c>
      <c r="L16" s="20">
        <v>15</v>
      </c>
      <c r="M16" s="36">
        <v>15</v>
      </c>
      <c r="N16" s="35">
        <v>15</v>
      </c>
      <c r="O16" s="36">
        <v>15</v>
      </c>
      <c r="P16" s="20">
        <v>15</v>
      </c>
      <c r="Q16" s="22">
        <v>10</v>
      </c>
      <c r="R16" s="20">
        <v>15</v>
      </c>
      <c r="S16" s="22">
        <v>15</v>
      </c>
      <c r="T16" s="20">
        <v>15</v>
      </c>
      <c r="U16" s="22">
        <v>15</v>
      </c>
      <c r="V16" s="20">
        <v>15</v>
      </c>
      <c r="W16" s="23">
        <v>15</v>
      </c>
      <c r="X16" s="20">
        <v>10</v>
      </c>
      <c r="Y16" s="22">
        <v>15</v>
      </c>
      <c r="Z16" s="20">
        <v>15</v>
      </c>
      <c r="AA16" s="22">
        <v>15</v>
      </c>
      <c r="AB16" s="20">
        <v>15</v>
      </c>
      <c r="AC16" s="22">
        <v>15</v>
      </c>
      <c r="AD16" s="20">
        <v>15</v>
      </c>
      <c r="AE16" s="23">
        <v>13</v>
      </c>
      <c r="AF16" s="24">
        <v>15</v>
      </c>
      <c r="AG16" s="23"/>
      <c r="AH16" s="24">
        <v>15</v>
      </c>
      <c r="AI16" s="22">
        <v>15</v>
      </c>
      <c r="AJ16" s="20">
        <v>15</v>
      </c>
      <c r="AK16" s="22">
        <v>15</v>
      </c>
      <c r="AL16" s="20">
        <v>15</v>
      </c>
      <c r="AM16" s="22"/>
      <c r="AN16" s="20">
        <v>15</v>
      </c>
      <c r="AO16" s="4"/>
      <c r="AP16" s="22"/>
      <c r="AQ16" s="20"/>
      <c r="AR16" s="22"/>
    </row>
    <row r="17" spans="1:44" ht="15" x14ac:dyDescent="0.3">
      <c r="A17" s="47" t="s">
        <v>104</v>
      </c>
      <c r="B17" s="86" t="s">
        <v>105</v>
      </c>
      <c r="C17" s="17">
        <v>45</v>
      </c>
      <c r="D17" s="20">
        <v>9</v>
      </c>
      <c r="E17" s="22">
        <v>40</v>
      </c>
      <c r="F17" s="20">
        <v>85</v>
      </c>
      <c r="G17" s="17">
        <v>65</v>
      </c>
      <c r="H17" s="20">
        <v>50</v>
      </c>
      <c r="I17" s="22">
        <v>35</v>
      </c>
      <c r="J17" s="20">
        <v>47</v>
      </c>
      <c r="K17" s="22">
        <v>45</v>
      </c>
      <c r="L17" s="20">
        <v>45</v>
      </c>
      <c r="M17" s="22">
        <v>55</v>
      </c>
      <c r="N17" s="35">
        <v>50</v>
      </c>
      <c r="O17" s="36">
        <v>10</v>
      </c>
      <c r="P17" s="20">
        <v>90</v>
      </c>
      <c r="Q17" s="22">
        <v>10</v>
      </c>
      <c r="R17" s="20">
        <v>100</v>
      </c>
      <c r="S17" s="22">
        <v>100</v>
      </c>
      <c r="T17" s="20">
        <v>40</v>
      </c>
      <c r="U17" s="22">
        <v>40</v>
      </c>
      <c r="V17" s="20">
        <v>20</v>
      </c>
      <c r="W17" s="23">
        <v>25</v>
      </c>
      <c r="X17" s="20">
        <v>80</v>
      </c>
      <c r="Y17" s="22">
        <v>35</v>
      </c>
      <c r="Z17" s="20">
        <v>4</v>
      </c>
      <c r="AA17" s="22">
        <v>50</v>
      </c>
      <c r="AB17" s="20">
        <v>45</v>
      </c>
      <c r="AC17" s="22">
        <v>45</v>
      </c>
      <c r="AD17" s="20">
        <v>0</v>
      </c>
      <c r="AE17" s="23">
        <v>20</v>
      </c>
      <c r="AF17" s="24">
        <v>55</v>
      </c>
      <c r="AG17" s="23"/>
      <c r="AH17" s="24">
        <v>55</v>
      </c>
      <c r="AI17" s="22">
        <v>100</v>
      </c>
      <c r="AJ17" s="20">
        <v>80</v>
      </c>
      <c r="AK17" s="22">
        <v>55</v>
      </c>
      <c r="AL17" s="20">
        <v>15</v>
      </c>
      <c r="AM17" s="22"/>
      <c r="AN17" s="20">
        <v>100</v>
      </c>
      <c r="AO17" s="4"/>
      <c r="AP17" s="22"/>
      <c r="AQ17" s="20"/>
      <c r="AR17" s="22"/>
    </row>
    <row r="18" spans="1:44" ht="15" x14ac:dyDescent="0.3">
      <c r="A18" s="47" t="s">
        <v>106</v>
      </c>
      <c r="B18" s="86" t="s">
        <v>107</v>
      </c>
      <c r="C18" s="17">
        <v>2</v>
      </c>
      <c r="D18" s="20">
        <v>2</v>
      </c>
      <c r="E18" s="22">
        <v>3</v>
      </c>
      <c r="F18" s="20">
        <v>2</v>
      </c>
      <c r="G18" s="17">
        <v>2</v>
      </c>
      <c r="H18" s="20">
        <v>2</v>
      </c>
      <c r="I18" s="22">
        <v>2</v>
      </c>
      <c r="J18" s="20">
        <v>5</v>
      </c>
      <c r="K18" s="22">
        <v>2</v>
      </c>
      <c r="L18" s="20">
        <v>2</v>
      </c>
      <c r="M18" s="22">
        <v>5</v>
      </c>
      <c r="N18" s="35">
        <v>2</v>
      </c>
      <c r="O18" s="36">
        <v>5</v>
      </c>
      <c r="P18" s="20">
        <v>2</v>
      </c>
      <c r="Q18" s="22">
        <v>2</v>
      </c>
      <c r="R18" s="20">
        <v>2</v>
      </c>
      <c r="S18" s="22">
        <v>2</v>
      </c>
      <c r="T18" s="20">
        <v>2</v>
      </c>
      <c r="U18" s="22">
        <v>2</v>
      </c>
      <c r="V18" s="20">
        <v>2</v>
      </c>
      <c r="W18" s="23">
        <v>2</v>
      </c>
      <c r="X18" s="20">
        <v>2</v>
      </c>
      <c r="Y18" s="22">
        <v>2</v>
      </c>
      <c r="Z18" s="20">
        <v>2</v>
      </c>
      <c r="AA18" s="22">
        <v>2</v>
      </c>
      <c r="AB18" s="20">
        <v>2</v>
      </c>
      <c r="AC18" s="22">
        <v>2</v>
      </c>
      <c r="AD18" s="20">
        <v>5</v>
      </c>
      <c r="AE18" s="23">
        <v>2</v>
      </c>
      <c r="AF18" s="24">
        <v>2</v>
      </c>
      <c r="AG18" s="23"/>
      <c r="AH18" s="24">
        <v>2</v>
      </c>
      <c r="AI18" s="22">
        <v>2</v>
      </c>
      <c r="AJ18" s="20">
        <v>2</v>
      </c>
      <c r="AK18" s="22">
        <v>2</v>
      </c>
      <c r="AL18" s="20">
        <v>2</v>
      </c>
      <c r="AM18" s="22"/>
      <c r="AN18" s="20">
        <v>2</v>
      </c>
      <c r="AO18" s="4"/>
      <c r="AP18" s="22"/>
      <c r="AQ18" s="20"/>
      <c r="AR18" s="22"/>
    </row>
    <row r="19" spans="1:44" ht="15" x14ac:dyDescent="0.3">
      <c r="A19" s="47" t="s">
        <v>108</v>
      </c>
      <c r="B19" s="86" t="s">
        <v>109</v>
      </c>
      <c r="C19" s="17">
        <v>55</v>
      </c>
      <c r="D19" s="20">
        <v>60</v>
      </c>
      <c r="E19" s="22">
        <v>45</v>
      </c>
      <c r="F19" s="20">
        <v>65</v>
      </c>
      <c r="G19" s="17">
        <v>65</v>
      </c>
      <c r="H19" s="20">
        <v>67</v>
      </c>
      <c r="I19" s="22">
        <v>50</v>
      </c>
      <c r="J19" s="20">
        <v>56</v>
      </c>
      <c r="K19" s="22">
        <v>40</v>
      </c>
      <c r="L19" s="20">
        <v>57</v>
      </c>
      <c r="M19" s="22">
        <v>55</v>
      </c>
      <c r="N19" s="35">
        <v>50</v>
      </c>
      <c r="O19" s="36">
        <v>65</v>
      </c>
      <c r="P19" s="20">
        <v>50</v>
      </c>
      <c r="Q19" s="22">
        <v>35</v>
      </c>
      <c r="R19" s="20">
        <v>35</v>
      </c>
      <c r="S19" s="22">
        <v>60</v>
      </c>
      <c r="T19" s="20">
        <v>50</v>
      </c>
      <c r="U19" s="22">
        <v>45</v>
      </c>
      <c r="V19" s="20">
        <v>45</v>
      </c>
      <c r="W19" s="23">
        <v>50</v>
      </c>
      <c r="X19" s="20">
        <v>45</v>
      </c>
      <c r="Y19" s="22">
        <v>55</v>
      </c>
      <c r="Z19" s="20">
        <v>65</v>
      </c>
      <c r="AA19" s="22">
        <v>40</v>
      </c>
      <c r="AB19" s="20">
        <v>60</v>
      </c>
      <c r="AC19" s="22">
        <v>67</v>
      </c>
      <c r="AD19" s="20">
        <v>60</v>
      </c>
      <c r="AE19" s="23">
        <v>50</v>
      </c>
      <c r="AF19" s="20">
        <v>65</v>
      </c>
      <c r="AG19" s="23"/>
      <c r="AH19" s="20">
        <v>66</v>
      </c>
      <c r="AI19" s="22">
        <v>50</v>
      </c>
      <c r="AJ19" s="20">
        <v>60</v>
      </c>
      <c r="AK19" s="22">
        <v>50</v>
      </c>
      <c r="AL19" s="20">
        <v>55</v>
      </c>
      <c r="AM19" s="22"/>
      <c r="AN19" s="20">
        <v>45</v>
      </c>
      <c r="AO19" s="4"/>
      <c r="AP19" s="22"/>
      <c r="AQ19" s="20"/>
      <c r="AR19" s="22"/>
    </row>
    <row r="20" spans="1:44" ht="15" x14ac:dyDescent="0.3">
      <c r="A20" s="47" t="s">
        <v>110</v>
      </c>
      <c r="B20" s="86" t="s">
        <v>111</v>
      </c>
      <c r="C20" s="17">
        <v>0</v>
      </c>
      <c r="D20" s="20">
        <v>0</v>
      </c>
      <c r="E20" s="22">
        <v>0</v>
      </c>
      <c r="F20" s="20">
        <v>11211</v>
      </c>
      <c r="G20" s="17">
        <v>0</v>
      </c>
      <c r="H20" s="20">
        <v>0</v>
      </c>
      <c r="I20" s="22">
        <v>0</v>
      </c>
      <c r="J20" s="20">
        <v>0</v>
      </c>
      <c r="K20" s="22">
        <v>99</v>
      </c>
      <c r="L20" s="20">
        <v>99</v>
      </c>
      <c r="M20" s="36">
        <v>99</v>
      </c>
      <c r="N20" s="35">
        <v>0</v>
      </c>
      <c r="O20" s="36">
        <v>99</v>
      </c>
      <c r="P20" s="20">
        <v>0</v>
      </c>
      <c r="Q20" s="22">
        <v>0</v>
      </c>
      <c r="R20" s="20">
        <v>0</v>
      </c>
      <c r="S20" s="22">
        <v>99</v>
      </c>
      <c r="T20" s="20">
        <v>0</v>
      </c>
      <c r="U20" s="22">
        <v>0</v>
      </c>
      <c r="V20" s="20">
        <v>0</v>
      </c>
      <c r="W20" s="23">
        <v>0</v>
      </c>
      <c r="X20" s="20">
        <v>0</v>
      </c>
      <c r="Y20" s="22">
        <v>0</v>
      </c>
      <c r="Z20" s="20">
        <v>0</v>
      </c>
      <c r="AA20" s="22">
        <v>0</v>
      </c>
      <c r="AB20" s="20">
        <v>0</v>
      </c>
      <c r="AC20" s="22">
        <v>0</v>
      </c>
      <c r="AD20" s="20">
        <v>0</v>
      </c>
      <c r="AE20" s="23"/>
      <c r="AF20" s="24">
        <v>0</v>
      </c>
      <c r="AG20" s="23"/>
      <c r="AH20" s="24">
        <v>0</v>
      </c>
      <c r="AI20" s="22">
        <v>99</v>
      </c>
      <c r="AJ20" s="20">
        <v>0</v>
      </c>
      <c r="AK20" s="22">
        <v>0</v>
      </c>
      <c r="AL20" s="20">
        <v>0</v>
      </c>
      <c r="AM20" s="22"/>
      <c r="AN20" s="20">
        <v>0</v>
      </c>
      <c r="AO20" s="4"/>
      <c r="AP20" s="22"/>
      <c r="AQ20" s="20"/>
      <c r="AR20" s="22"/>
    </row>
    <row r="21" spans="1:44" ht="15" x14ac:dyDescent="0.3">
      <c r="A21" s="47" t="s">
        <v>112</v>
      </c>
      <c r="B21" s="86" t="s">
        <v>113</v>
      </c>
      <c r="C21" s="17">
        <v>0</v>
      </c>
      <c r="D21" s="20">
        <v>0</v>
      </c>
      <c r="E21" s="22">
        <v>0</v>
      </c>
      <c r="F21" s="20">
        <v>0</v>
      </c>
      <c r="G21" s="17">
        <v>0</v>
      </c>
      <c r="H21" s="20">
        <v>0</v>
      </c>
      <c r="I21" s="22">
        <v>0</v>
      </c>
      <c r="J21" s="20">
        <v>0</v>
      </c>
      <c r="K21" s="22">
        <v>9</v>
      </c>
      <c r="L21" s="20">
        <v>9</v>
      </c>
      <c r="M21" s="36">
        <v>9</v>
      </c>
      <c r="N21" s="35">
        <v>0</v>
      </c>
      <c r="O21" s="36">
        <v>8</v>
      </c>
      <c r="P21" s="20">
        <v>0</v>
      </c>
      <c r="Q21" s="22">
        <v>0</v>
      </c>
      <c r="R21" s="20">
        <v>0</v>
      </c>
      <c r="S21" s="22">
        <v>9</v>
      </c>
      <c r="T21" s="20">
        <v>0</v>
      </c>
      <c r="U21" s="22">
        <v>0</v>
      </c>
      <c r="V21" s="20">
        <v>0</v>
      </c>
      <c r="W21" s="23">
        <v>0</v>
      </c>
      <c r="X21" s="20">
        <v>0</v>
      </c>
      <c r="Y21" s="22">
        <v>0</v>
      </c>
      <c r="Z21" s="20">
        <v>0</v>
      </c>
      <c r="AA21" s="22">
        <v>0</v>
      </c>
      <c r="AB21" s="20">
        <v>0</v>
      </c>
      <c r="AC21" s="22">
        <v>0</v>
      </c>
      <c r="AD21" s="20">
        <v>0</v>
      </c>
      <c r="AE21" s="23"/>
      <c r="AF21" s="24">
        <v>0</v>
      </c>
      <c r="AG21" s="23"/>
      <c r="AH21" s="24">
        <v>0</v>
      </c>
      <c r="AI21" s="22">
        <v>9</v>
      </c>
      <c r="AJ21" s="20">
        <v>0</v>
      </c>
      <c r="AK21" s="22">
        <v>0</v>
      </c>
      <c r="AL21" s="20">
        <v>0</v>
      </c>
      <c r="AM21" s="22"/>
      <c r="AN21" s="20">
        <v>0</v>
      </c>
      <c r="AO21" s="4"/>
      <c r="AP21" s="22"/>
      <c r="AQ21" s="20"/>
      <c r="AR21" s="22"/>
    </row>
    <row r="22" spans="1:44" ht="15" x14ac:dyDescent="0.3">
      <c r="A22" s="47" t="s">
        <v>114</v>
      </c>
      <c r="B22" s="86" t="s">
        <v>115</v>
      </c>
      <c r="C22" s="17">
        <v>15</v>
      </c>
      <c r="D22" s="20">
        <v>15</v>
      </c>
      <c r="E22" s="22">
        <v>15</v>
      </c>
      <c r="F22" s="20">
        <v>15</v>
      </c>
      <c r="G22" s="17">
        <v>15</v>
      </c>
      <c r="H22" s="20">
        <v>15</v>
      </c>
      <c r="I22" s="22">
        <v>15</v>
      </c>
      <c r="J22" s="20">
        <v>60</v>
      </c>
      <c r="K22" s="22">
        <v>15</v>
      </c>
      <c r="L22" s="20">
        <v>15</v>
      </c>
      <c r="M22" s="36">
        <v>15</v>
      </c>
      <c r="N22" s="35">
        <v>15</v>
      </c>
      <c r="O22" s="36">
        <v>15</v>
      </c>
      <c r="P22" s="20">
        <v>15</v>
      </c>
      <c r="Q22" s="22">
        <v>20</v>
      </c>
      <c r="R22" s="20">
        <v>15</v>
      </c>
      <c r="S22" s="22">
        <v>15</v>
      </c>
      <c r="T22" s="20">
        <v>15</v>
      </c>
      <c r="U22" s="22">
        <v>15</v>
      </c>
      <c r="V22" s="20">
        <v>15</v>
      </c>
      <c r="W22" s="23">
        <v>15</v>
      </c>
      <c r="X22" s="20">
        <v>15</v>
      </c>
      <c r="Y22" s="22">
        <v>15</v>
      </c>
      <c r="Z22" s="20">
        <v>15</v>
      </c>
      <c r="AA22" s="22">
        <v>15</v>
      </c>
      <c r="AB22" s="20">
        <v>15</v>
      </c>
      <c r="AC22" s="22">
        <v>15</v>
      </c>
      <c r="AD22" s="20">
        <v>15</v>
      </c>
      <c r="AE22" s="23"/>
      <c r="AF22" s="24">
        <v>15</v>
      </c>
      <c r="AG22" s="23"/>
      <c r="AH22" s="24">
        <v>15</v>
      </c>
      <c r="AI22" s="22">
        <v>15</v>
      </c>
      <c r="AJ22" s="20">
        <v>15</v>
      </c>
      <c r="AK22" s="22">
        <v>15</v>
      </c>
      <c r="AL22" s="20">
        <v>15</v>
      </c>
      <c r="AM22" s="22"/>
      <c r="AN22" s="20">
        <v>15</v>
      </c>
      <c r="AO22" s="4"/>
      <c r="AP22" s="22"/>
      <c r="AQ22" s="20"/>
      <c r="AR22" s="22"/>
    </row>
    <row r="23" spans="1:44" ht="15" x14ac:dyDescent="0.3">
      <c r="A23" s="47" t="s">
        <v>116</v>
      </c>
      <c r="B23" s="86" t="s">
        <v>117</v>
      </c>
      <c r="C23" s="17">
        <v>0</v>
      </c>
      <c r="D23" s="20">
        <v>0</v>
      </c>
      <c r="E23" s="22">
        <v>0</v>
      </c>
      <c r="F23" s="20">
        <v>0</v>
      </c>
      <c r="G23" s="17">
        <v>0</v>
      </c>
      <c r="H23" s="20">
        <v>0</v>
      </c>
      <c r="I23" s="22">
        <v>0</v>
      </c>
      <c r="J23" s="20">
        <v>0</v>
      </c>
      <c r="K23" s="22">
        <v>0</v>
      </c>
      <c r="L23" s="20">
        <v>0</v>
      </c>
      <c r="M23" s="36">
        <v>0</v>
      </c>
      <c r="N23" s="35">
        <v>0</v>
      </c>
      <c r="O23" s="36">
        <v>0</v>
      </c>
      <c r="P23" s="20">
        <v>0</v>
      </c>
      <c r="Q23" s="22">
        <v>0</v>
      </c>
      <c r="R23" s="20">
        <v>0</v>
      </c>
      <c r="S23" s="22">
        <v>0</v>
      </c>
      <c r="T23" s="20">
        <v>0</v>
      </c>
      <c r="U23" s="22">
        <v>0</v>
      </c>
      <c r="V23" s="20">
        <v>0</v>
      </c>
      <c r="W23" s="23">
        <v>0</v>
      </c>
      <c r="X23" s="20">
        <v>0</v>
      </c>
      <c r="Y23" s="22">
        <v>0</v>
      </c>
      <c r="Z23" s="20">
        <v>0</v>
      </c>
      <c r="AA23" s="22">
        <v>0</v>
      </c>
      <c r="AB23" s="20">
        <v>0</v>
      </c>
      <c r="AC23" s="22">
        <v>0</v>
      </c>
      <c r="AD23" s="20">
        <v>0</v>
      </c>
      <c r="AE23" s="23"/>
      <c r="AF23" s="24">
        <v>0</v>
      </c>
      <c r="AG23" s="23"/>
      <c r="AH23" s="24">
        <v>0</v>
      </c>
      <c r="AI23" s="22">
        <v>0</v>
      </c>
      <c r="AJ23" s="20">
        <v>0</v>
      </c>
      <c r="AK23" s="22">
        <v>0</v>
      </c>
      <c r="AL23" s="20">
        <v>0</v>
      </c>
      <c r="AM23" s="22"/>
      <c r="AN23" s="20">
        <v>0</v>
      </c>
      <c r="AO23" s="4"/>
      <c r="AP23" s="22"/>
      <c r="AQ23" s="20"/>
      <c r="AR23" s="22"/>
    </row>
    <row r="24" spans="1:44" ht="15" x14ac:dyDescent="0.3">
      <c r="A24" s="47" t="s">
        <v>118</v>
      </c>
      <c r="B24" s="86" t="s">
        <v>119</v>
      </c>
      <c r="C24" s="17">
        <v>0</v>
      </c>
      <c r="D24" s="20">
        <v>0</v>
      </c>
      <c r="E24" s="22">
        <v>0</v>
      </c>
      <c r="F24" s="20">
        <v>0</v>
      </c>
      <c r="G24" s="17">
        <v>0</v>
      </c>
      <c r="H24" s="20">
        <v>0</v>
      </c>
      <c r="I24" s="22">
        <v>0</v>
      </c>
      <c r="J24" s="20">
        <v>0</v>
      </c>
      <c r="K24" s="22">
        <v>0</v>
      </c>
      <c r="L24" s="20">
        <v>0</v>
      </c>
      <c r="M24" s="36">
        <v>0</v>
      </c>
      <c r="N24" s="35">
        <v>0</v>
      </c>
      <c r="O24" s="36">
        <v>0</v>
      </c>
      <c r="P24" s="20">
        <v>0</v>
      </c>
      <c r="Q24" s="22">
        <v>0</v>
      </c>
      <c r="R24" s="20">
        <v>0</v>
      </c>
      <c r="S24" s="22">
        <v>0</v>
      </c>
      <c r="T24" s="20">
        <v>0</v>
      </c>
      <c r="U24" s="22">
        <v>0</v>
      </c>
      <c r="V24" s="20">
        <v>0</v>
      </c>
      <c r="W24" s="23">
        <v>0</v>
      </c>
      <c r="X24" s="20">
        <v>0</v>
      </c>
      <c r="Y24" s="22">
        <v>0</v>
      </c>
      <c r="Z24" s="20">
        <v>0</v>
      </c>
      <c r="AA24" s="22">
        <v>0</v>
      </c>
      <c r="AB24" s="20">
        <v>0</v>
      </c>
      <c r="AC24" s="22">
        <v>0</v>
      </c>
      <c r="AD24" s="20">
        <v>0</v>
      </c>
      <c r="AE24" s="23"/>
      <c r="AF24" s="24">
        <v>0</v>
      </c>
      <c r="AG24" s="23"/>
      <c r="AH24" s="24">
        <v>0</v>
      </c>
      <c r="AI24" s="22">
        <v>0</v>
      </c>
      <c r="AJ24" s="20">
        <v>0</v>
      </c>
      <c r="AK24" s="22">
        <v>0</v>
      </c>
      <c r="AL24" s="20">
        <v>0</v>
      </c>
      <c r="AM24" s="22"/>
      <c r="AN24" s="20">
        <v>1000</v>
      </c>
      <c r="AO24" s="4"/>
      <c r="AP24" s="22"/>
      <c r="AQ24" s="20"/>
      <c r="AR24" s="22"/>
    </row>
    <row r="25" spans="1:44" ht="15" x14ac:dyDescent="0.3">
      <c r="A25" s="47" t="s">
        <v>120</v>
      </c>
      <c r="B25" s="86" t="s">
        <v>121</v>
      </c>
      <c r="C25" s="17">
        <v>5</v>
      </c>
      <c r="D25" s="20">
        <v>3</v>
      </c>
      <c r="E25" s="22">
        <v>10</v>
      </c>
      <c r="F25" s="20">
        <v>5</v>
      </c>
      <c r="G25" s="17">
        <v>5</v>
      </c>
      <c r="H25" s="20">
        <v>6</v>
      </c>
      <c r="I25" s="22">
        <v>5</v>
      </c>
      <c r="J25" s="20">
        <v>6</v>
      </c>
      <c r="K25" s="22">
        <v>7</v>
      </c>
      <c r="L25" s="20">
        <v>7</v>
      </c>
      <c r="M25" s="36">
        <v>10</v>
      </c>
      <c r="N25" s="35">
        <v>10</v>
      </c>
      <c r="O25" s="36">
        <v>3</v>
      </c>
      <c r="P25" s="20">
        <v>5</v>
      </c>
      <c r="Q25" s="22">
        <v>3</v>
      </c>
      <c r="R25" s="20">
        <v>5</v>
      </c>
      <c r="S25" s="22">
        <v>10</v>
      </c>
      <c r="T25" s="20">
        <v>10</v>
      </c>
      <c r="U25" s="22">
        <v>7</v>
      </c>
      <c r="V25" s="20">
        <v>7</v>
      </c>
      <c r="W25" s="23">
        <v>5</v>
      </c>
      <c r="X25" s="20">
        <v>3</v>
      </c>
      <c r="Y25" s="22">
        <v>5</v>
      </c>
      <c r="Z25" s="20">
        <v>3</v>
      </c>
      <c r="AA25" s="22">
        <v>7</v>
      </c>
      <c r="AB25" s="20">
        <v>5</v>
      </c>
      <c r="AC25" s="22">
        <v>3</v>
      </c>
      <c r="AD25" s="20">
        <v>3</v>
      </c>
      <c r="AE25" s="22" t="s">
        <v>54</v>
      </c>
      <c r="AF25" s="94">
        <v>7</v>
      </c>
      <c r="AG25" s="23"/>
      <c r="AH25" s="24">
        <v>7</v>
      </c>
      <c r="AI25" s="22">
        <v>3</v>
      </c>
      <c r="AJ25" s="20">
        <v>3</v>
      </c>
      <c r="AK25" s="22">
        <v>1</v>
      </c>
      <c r="AL25" s="20">
        <v>7</v>
      </c>
      <c r="AM25" s="22"/>
      <c r="AN25" s="20">
        <v>10</v>
      </c>
      <c r="AO25" s="4"/>
      <c r="AP25" s="22"/>
      <c r="AQ25" s="20"/>
      <c r="AR25" s="22"/>
    </row>
    <row r="26" spans="1:44" ht="15" x14ac:dyDescent="0.3">
      <c r="A26" s="47" t="s">
        <v>122</v>
      </c>
      <c r="B26" s="86" t="s">
        <v>123</v>
      </c>
      <c r="C26" s="17">
        <v>3</v>
      </c>
      <c r="D26" s="20">
        <v>3</v>
      </c>
      <c r="E26" s="22">
        <v>3</v>
      </c>
      <c r="F26" s="20">
        <v>3</v>
      </c>
      <c r="G26" s="17">
        <v>3</v>
      </c>
      <c r="H26" s="20">
        <v>3</v>
      </c>
      <c r="I26" s="22">
        <v>3</v>
      </c>
      <c r="J26" s="20">
        <v>4</v>
      </c>
      <c r="K26" s="22">
        <v>3</v>
      </c>
      <c r="L26" s="20">
        <v>3</v>
      </c>
      <c r="M26" s="36">
        <v>3</v>
      </c>
      <c r="N26" s="35">
        <v>3</v>
      </c>
      <c r="O26" s="36">
        <v>3</v>
      </c>
      <c r="P26" s="20">
        <v>3</v>
      </c>
      <c r="Q26" s="22">
        <v>3</v>
      </c>
      <c r="R26" s="20">
        <v>3</v>
      </c>
      <c r="S26" s="22">
        <v>3</v>
      </c>
      <c r="T26" s="20">
        <v>3</v>
      </c>
      <c r="U26" s="22">
        <v>3</v>
      </c>
      <c r="V26" s="20">
        <v>3</v>
      </c>
      <c r="W26" s="23">
        <v>3</v>
      </c>
      <c r="X26" s="20">
        <v>3</v>
      </c>
      <c r="Y26" s="22">
        <v>3</v>
      </c>
      <c r="Z26" s="20">
        <v>3</v>
      </c>
      <c r="AA26" s="22">
        <v>3</v>
      </c>
      <c r="AB26" s="20">
        <v>3</v>
      </c>
      <c r="AC26" s="22">
        <v>3</v>
      </c>
      <c r="AD26" s="20">
        <v>3</v>
      </c>
      <c r="AE26" s="23"/>
      <c r="AF26" s="20">
        <v>3</v>
      </c>
      <c r="AG26" s="23"/>
      <c r="AH26" s="24">
        <v>3</v>
      </c>
      <c r="AI26" s="22">
        <v>3</v>
      </c>
      <c r="AJ26" s="20">
        <v>3</v>
      </c>
      <c r="AK26" s="22">
        <v>3</v>
      </c>
      <c r="AL26" s="20">
        <v>3</v>
      </c>
      <c r="AM26" s="22"/>
      <c r="AN26" s="20">
        <v>3</v>
      </c>
      <c r="AO26" s="4"/>
      <c r="AP26" s="22"/>
      <c r="AQ26" s="20"/>
      <c r="AR26" s="22"/>
    </row>
    <row r="27" spans="1:44" ht="15" x14ac:dyDescent="0.3">
      <c r="A27" s="47" t="s">
        <v>124</v>
      </c>
      <c r="B27" s="86" t="s">
        <v>125</v>
      </c>
      <c r="C27" s="17">
        <v>3</v>
      </c>
      <c r="D27" s="20">
        <v>3</v>
      </c>
      <c r="E27" s="22">
        <v>3</v>
      </c>
      <c r="F27" s="20">
        <v>3</v>
      </c>
      <c r="G27" s="17">
        <v>3</v>
      </c>
      <c r="H27" s="20">
        <v>3</v>
      </c>
      <c r="I27" s="22">
        <v>2</v>
      </c>
      <c r="J27" s="20">
        <v>1</v>
      </c>
      <c r="K27" s="22">
        <v>3</v>
      </c>
      <c r="L27" s="20">
        <v>3</v>
      </c>
      <c r="M27" s="36">
        <v>3</v>
      </c>
      <c r="N27" s="35">
        <v>3</v>
      </c>
      <c r="O27" s="36">
        <v>1</v>
      </c>
      <c r="P27" s="20">
        <v>3</v>
      </c>
      <c r="Q27" s="22">
        <v>3</v>
      </c>
      <c r="R27" s="20">
        <v>3</v>
      </c>
      <c r="S27" s="22">
        <v>3</v>
      </c>
      <c r="T27" s="20">
        <v>3</v>
      </c>
      <c r="U27" s="22">
        <v>8</v>
      </c>
      <c r="V27" s="20">
        <v>3</v>
      </c>
      <c r="W27" s="23">
        <v>1</v>
      </c>
      <c r="X27" s="20">
        <v>3</v>
      </c>
      <c r="Y27" s="22">
        <v>3</v>
      </c>
      <c r="Z27" s="20">
        <v>3</v>
      </c>
      <c r="AA27" s="22">
        <v>3</v>
      </c>
      <c r="AB27" s="20">
        <v>3</v>
      </c>
      <c r="AC27" s="22">
        <v>3</v>
      </c>
      <c r="AD27" s="20">
        <v>1</v>
      </c>
      <c r="AE27" s="23"/>
      <c r="AF27" s="24">
        <v>3</v>
      </c>
      <c r="AG27" s="23"/>
      <c r="AH27" s="24">
        <v>3</v>
      </c>
      <c r="AI27" s="22">
        <v>3</v>
      </c>
      <c r="AJ27" s="20">
        <v>3</v>
      </c>
      <c r="AK27" s="22">
        <v>1</v>
      </c>
      <c r="AL27" s="20">
        <v>3</v>
      </c>
      <c r="AM27" s="22"/>
      <c r="AN27" s="20">
        <v>3</v>
      </c>
      <c r="AO27" s="4"/>
      <c r="AP27" s="22"/>
      <c r="AQ27" s="20"/>
      <c r="AR27" s="22"/>
    </row>
    <row r="28" spans="1:44" ht="15" x14ac:dyDescent="0.3">
      <c r="A28" s="47" t="s">
        <v>126</v>
      </c>
      <c r="B28" s="86" t="s">
        <v>127</v>
      </c>
      <c r="C28" s="17">
        <v>0.9</v>
      </c>
      <c r="D28" s="20">
        <v>2</v>
      </c>
      <c r="E28" s="22">
        <v>1</v>
      </c>
      <c r="F28" s="20">
        <v>1.6</v>
      </c>
      <c r="G28" s="17">
        <v>1.8</v>
      </c>
      <c r="H28" s="20">
        <v>0.8</v>
      </c>
      <c r="I28" s="22">
        <v>1.8</v>
      </c>
      <c r="J28" s="20">
        <v>0.6</v>
      </c>
      <c r="K28" s="22">
        <v>1</v>
      </c>
      <c r="L28" s="20">
        <v>1.1000000000000001</v>
      </c>
      <c r="M28" s="36">
        <v>1.2</v>
      </c>
      <c r="N28" s="35">
        <v>1.8</v>
      </c>
      <c r="O28" s="36">
        <v>1.8</v>
      </c>
      <c r="P28" s="20">
        <v>1.5</v>
      </c>
      <c r="Q28" s="22" t="s">
        <v>232</v>
      </c>
      <c r="R28" s="20">
        <v>1.4</v>
      </c>
      <c r="S28" s="22">
        <v>1.8</v>
      </c>
      <c r="T28" s="20">
        <v>1.2</v>
      </c>
      <c r="U28" s="22">
        <v>1</v>
      </c>
      <c r="V28" s="20">
        <v>0.9</v>
      </c>
      <c r="W28" s="23">
        <v>1</v>
      </c>
      <c r="X28" s="20">
        <v>1</v>
      </c>
      <c r="Y28" s="22">
        <v>0.9</v>
      </c>
      <c r="Z28" s="20">
        <v>1.5</v>
      </c>
      <c r="AA28" s="22">
        <v>1.1000000000000001</v>
      </c>
      <c r="AB28" s="20">
        <v>1</v>
      </c>
      <c r="AC28" s="22">
        <v>1.3</v>
      </c>
      <c r="AD28" s="20">
        <v>1.8</v>
      </c>
      <c r="AE28" s="23"/>
      <c r="AF28" s="20">
        <v>1.2</v>
      </c>
      <c r="AG28" s="23"/>
      <c r="AH28" s="24">
        <v>1.6</v>
      </c>
      <c r="AI28" s="22">
        <v>1.2</v>
      </c>
      <c r="AJ28" s="20">
        <v>1.2</v>
      </c>
      <c r="AK28" s="22">
        <v>0.8</v>
      </c>
      <c r="AL28" s="20">
        <v>0.4</v>
      </c>
      <c r="AM28" s="22"/>
      <c r="AN28" s="20">
        <v>1.5</v>
      </c>
      <c r="AO28" s="4"/>
      <c r="AP28" s="22"/>
      <c r="AQ28" s="20"/>
      <c r="AR28" s="22"/>
    </row>
    <row r="29" spans="1:44" ht="15" x14ac:dyDescent="0.3">
      <c r="A29" s="47" t="s">
        <v>128</v>
      </c>
      <c r="B29" s="86" t="s">
        <v>129</v>
      </c>
      <c r="C29" s="17">
        <v>3.5</v>
      </c>
      <c r="D29" s="20">
        <v>4</v>
      </c>
      <c r="E29" s="22">
        <v>5</v>
      </c>
      <c r="F29" s="20">
        <v>5</v>
      </c>
      <c r="G29" s="17">
        <v>5</v>
      </c>
      <c r="H29" s="20">
        <v>5</v>
      </c>
      <c r="I29" s="22">
        <v>10</v>
      </c>
      <c r="J29" s="20">
        <v>7.5</v>
      </c>
      <c r="K29" s="22">
        <v>3</v>
      </c>
      <c r="L29" s="20">
        <v>3</v>
      </c>
      <c r="M29" s="36">
        <v>3</v>
      </c>
      <c r="N29" s="35">
        <v>5</v>
      </c>
      <c r="O29" s="36">
        <v>10</v>
      </c>
      <c r="P29" s="20">
        <v>5</v>
      </c>
      <c r="Q29" s="22">
        <v>5</v>
      </c>
      <c r="R29" s="20">
        <v>5</v>
      </c>
      <c r="S29" s="22">
        <v>5</v>
      </c>
      <c r="T29" s="20">
        <v>5</v>
      </c>
      <c r="U29" s="22">
        <v>4</v>
      </c>
      <c r="V29" s="20">
        <v>3</v>
      </c>
      <c r="W29" s="23">
        <v>5</v>
      </c>
      <c r="X29" s="20">
        <v>5</v>
      </c>
      <c r="Y29" s="22">
        <v>3.5</v>
      </c>
      <c r="Z29" s="20">
        <v>5</v>
      </c>
      <c r="AA29" s="22">
        <v>3</v>
      </c>
      <c r="AB29" s="20">
        <v>5</v>
      </c>
      <c r="AC29" s="22">
        <v>3.5</v>
      </c>
      <c r="AD29" s="20">
        <v>10</v>
      </c>
      <c r="AE29" s="23"/>
      <c r="AF29" s="20">
        <v>4</v>
      </c>
      <c r="AG29" s="23"/>
      <c r="AH29" s="24">
        <v>3</v>
      </c>
      <c r="AI29" s="22">
        <v>5</v>
      </c>
      <c r="AJ29" s="20" t="s">
        <v>233</v>
      </c>
      <c r="AK29" s="22">
        <v>5</v>
      </c>
      <c r="AL29" s="20">
        <v>3</v>
      </c>
      <c r="AM29" s="22"/>
      <c r="AN29" s="20">
        <v>5</v>
      </c>
      <c r="AO29" s="4"/>
      <c r="AP29" s="22"/>
      <c r="AQ29" s="20"/>
      <c r="AR29" s="22"/>
    </row>
    <row r="30" spans="1:44" ht="15" x14ac:dyDescent="0.3">
      <c r="A30" s="47" t="s">
        <v>130</v>
      </c>
      <c r="B30" s="86" t="s">
        <v>131</v>
      </c>
      <c r="C30" s="17">
        <v>0.8</v>
      </c>
      <c r="D30" s="20">
        <v>1.5</v>
      </c>
      <c r="E30" s="22">
        <v>0.7</v>
      </c>
      <c r="F30" s="20">
        <v>1</v>
      </c>
      <c r="G30" s="17">
        <v>1.6</v>
      </c>
      <c r="H30" s="20">
        <v>0.8</v>
      </c>
      <c r="I30" s="22">
        <v>1.4</v>
      </c>
      <c r="J30" s="20">
        <v>0.3</v>
      </c>
      <c r="K30" s="22">
        <v>1</v>
      </c>
      <c r="L30" s="20">
        <v>0.8</v>
      </c>
      <c r="M30" s="36">
        <v>1.4</v>
      </c>
      <c r="N30" s="35">
        <v>1.2</v>
      </c>
      <c r="O30" s="36">
        <v>1.4</v>
      </c>
      <c r="P30" s="20">
        <v>1.5</v>
      </c>
      <c r="Q30" s="22" t="s">
        <v>234</v>
      </c>
      <c r="R30" s="20">
        <v>1.2</v>
      </c>
      <c r="S30" s="22">
        <v>1.6</v>
      </c>
      <c r="T30" s="20">
        <v>1</v>
      </c>
      <c r="U30" s="22">
        <v>1</v>
      </c>
      <c r="V30" s="20">
        <v>1.3</v>
      </c>
      <c r="W30" s="23">
        <v>1.2</v>
      </c>
      <c r="X30" s="20">
        <v>1.2</v>
      </c>
      <c r="Y30" s="22">
        <v>0.8</v>
      </c>
      <c r="Z30" s="20">
        <v>1.5</v>
      </c>
      <c r="AA30" s="22">
        <v>1.6</v>
      </c>
      <c r="AB30" s="20">
        <v>1.2</v>
      </c>
      <c r="AC30" s="22">
        <v>1.6</v>
      </c>
      <c r="AD30" s="20">
        <v>1.4</v>
      </c>
      <c r="AE30" s="23"/>
      <c r="AF30" s="20">
        <v>1.2</v>
      </c>
      <c r="AG30" s="23"/>
      <c r="AH30" s="24">
        <v>1.4</v>
      </c>
      <c r="AI30" s="22">
        <v>1</v>
      </c>
      <c r="AJ30" s="20">
        <v>1</v>
      </c>
      <c r="AK30" s="22">
        <v>0.6</v>
      </c>
      <c r="AL30" s="20">
        <v>0.5</v>
      </c>
      <c r="AM30" s="22"/>
      <c r="AN30" s="20">
        <v>1.3</v>
      </c>
      <c r="AO30" s="4"/>
      <c r="AP30" s="22"/>
      <c r="AQ30" s="20"/>
      <c r="AR30" s="22"/>
    </row>
    <row r="31" spans="1:44" ht="15" x14ac:dyDescent="0.3">
      <c r="A31" s="47" t="s">
        <v>132</v>
      </c>
      <c r="B31" s="86" t="s">
        <v>133</v>
      </c>
      <c r="C31" s="17">
        <v>3.5</v>
      </c>
      <c r="D31" s="20">
        <v>5</v>
      </c>
      <c r="E31" s="22">
        <v>5</v>
      </c>
      <c r="F31" s="20">
        <v>5</v>
      </c>
      <c r="G31" s="17">
        <v>5</v>
      </c>
      <c r="H31" s="20">
        <v>5</v>
      </c>
      <c r="I31" s="22">
        <v>9.5</v>
      </c>
      <c r="J31" s="20">
        <v>8</v>
      </c>
      <c r="K31" s="22">
        <v>3</v>
      </c>
      <c r="L31" s="20">
        <v>3</v>
      </c>
      <c r="M31" s="36">
        <v>3</v>
      </c>
      <c r="N31" s="35">
        <v>5</v>
      </c>
      <c r="O31" s="36">
        <v>9.5</v>
      </c>
      <c r="P31" s="20">
        <v>5</v>
      </c>
      <c r="Q31" s="22">
        <v>5</v>
      </c>
      <c r="R31" s="20">
        <v>5</v>
      </c>
      <c r="S31" s="22">
        <v>5</v>
      </c>
      <c r="T31" s="20">
        <v>5.3</v>
      </c>
      <c r="U31" s="22">
        <v>4</v>
      </c>
      <c r="V31" s="20">
        <v>3</v>
      </c>
      <c r="W31" s="23">
        <v>5</v>
      </c>
      <c r="X31" s="20">
        <v>5</v>
      </c>
      <c r="Y31" s="22">
        <v>3.5</v>
      </c>
      <c r="Z31" s="20">
        <v>5</v>
      </c>
      <c r="AA31" s="22">
        <v>3</v>
      </c>
      <c r="AB31" s="20">
        <v>4.8</v>
      </c>
      <c r="AC31" s="22">
        <v>3</v>
      </c>
      <c r="AD31" s="20">
        <v>9.5</v>
      </c>
      <c r="AE31" s="23"/>
      <c r="AF31" s="20">
        <v>4</v>
      </c>
      <c r="AG31" s="23"/>
      <c r="AH31" s="24">
        <v>3</v>
      </c>
      <c r="AI31" s="22">
        <v>5</v>
      </c>
      <c r="AJ31" s="20">
        <v>5</v>
      </c>
      <c r="AK31" s="22">
        <v>5</v>
      </c>
      <c r="AL31" s="20">
        <v>3.4</v>
      </c>
      <c r="AM31" s="22"/>
      <c r="AN31" s="20">
        <v>5</v>
      </c>
      <c r="AO31" s="4"/>
      <c r="AP31" s="22"/>
      <c r="AQ31" s="20"/>
      <c r="AR31" s="22"/>
    </row>
    <row r="32" spans="1:44" ht="15" x14ac:dyDescent="0.3">
      <c r="A32" s="47" t="s">
        <v>134</v>
      </c>
      <c r="B32" s="86" t="s">
        <v>135</v>
      </c>
      <c r="C32" s="17">
        <v>1</v>
      </c>
      <c r="D32" s="20">
        <v>1.5</v>
      </c>
      <c r="E32" s="22">
        <v>1</v>
      </c>
      <c r="F32" s="20">
        <v>1</v>
      </c>
      <c r="G32" s="17">
        <v>1</v>
      </c>
      <c r="H32" s="20">
        <v>1.2</v>
      </c>
      <c r="I32" s="22">
        <v>1</v>
      </c>
      <c r="J32" s="20">
        <v>1</v>
      </c>
      <c r="K32" s="22">
        <v>1</v>
      </c>
      <c r="L32" s="20">
        <v>1</v>
      </c>
      <c r="M32" s="36">
        <v>1</v>
      </c>
      <c r="N32" s="35">
        <v>2.5</v>
      </c>
      <c r="O32" s="36">
        <v>1</v>
      </c>
      <c r="P32" s="20">
        <v>1.5</v>
      </c>
      <c r="Q32" s="22">
        <v>1</v>
      </c>
      <c r="R32" s="20">
        <v>1</v>
      </c>
      <c r="S32" s="22">
        <v>1</v>
      </c>
      <c r="T32" s="20">
        <v>1</v>
      </c>
      <c r="U32" s="22">
        <v>1</v>
      </c>
      <c r="V32" s="20">
        <v>1</v>
      </c>
      <c r="W32" s="23">
        <v>1</v>
      </c>
      <c r="X32" s="20">
        <v>1.5</v>
      </c>
      <c r="Y32" s="22">
        <v>1</v>
      </c>
      <c r="Z32" s="20">
        <v>1.5</v>
      </c>
      <c r="AA32" s="22">
        <v>1</v>
      </c>
      <c r="AB32" s="20">
        <v>0.8</v>
      </c>
      <c r="AC32" s="22">
        <v>1</v>
      </c>
      <c r="AD32" s="20">
        <v>1</v>
      </c>
      <c r="AE32" s="23"/>
      <c r="AF32" s="20">
        <v>1.1000000000000001</v>
      </c>
      <c r="AG32" s="23"/>
      <c r="AH32" s="20">
        <v>1.6</v>
      </c>
      <c r="AI32" s="22">
        <v>1</v>
      </c>
      <c r="AJ32" s="20">
        <v>1.2</v>
      </c>
      <c r="AK32" s="22">
        <v>2.5</v>
      </c>
      <c r="AL32" s="20">
        <v>1</v>
      </c>
      <c r="AM32" s="22"/>
      <c r="AN32" s="20">
        <v>1</v>
      </c>
      <c r="AO32" s="4"/>
      <c r="AP32" s="22"/>
      <c r="AQ32" s="20"/>
      <c r="AR32" s="22"/>
    </row>
    <row r="33" spans="1:44" ht="15" x14ac:dyDescent="0.3">
      <c r="A33" s="47" t="s">
        <v>136</v>
      </c>
      <c r="B33" s="86" t="s">
        <v>137</v>
      </c>
      <c r="C33" s="17">
        <v>5</v>
      </c>
      <c r="D33" s="20">
        <v>5</v>
      </c>
      <c r="E33" s="22">
        <v>5</v>
      </c>
      <c r="F33" s="20">
        <v>5</v>
      </c>
      <c r="G33" s="17">
        <v>5</v>
      </c>
      <c r="H33" s="20">
        <v>5</v>
      </c>
      <c r="I33" s="22">
        <v>6</v>
      </c>
      <c r="J33" s="20">
        <v>5</v>
      </c>
      <c r="K33" s="22">
        <v>3</v>
      </c>
      <c r="L33" s="20">
        <v>5</v>
      </c>
      <c r="M33" s="36">
        <v>5</v>
      </c>
      <c r="N33" s="35">
        <v>3.5</v>
      </c>
      <c r="O33" s="36">
        <v>6</v>
      </c>
      <c r="P33" s="20">
        <v>5</v>
      </c>
      <c r="Q33" s="22">
        <v>5</v>
      </c>
      <c r="R33" s="20">
        <v>5</v>
      </c>
      <c r="S33" s="22">
        <v>5</v>
      </c>
      <c r="T33" s="20">
        <v>5</v>
      </c>
      <c r="U33" s="22">
        <v>3</v>
      </c>
      <c r="V33" s="20">
        <v>3</v>
      </c>
      <c r="W33" s="23">
        <v>5</v>
      </c>
      <c r="X33" s="20">
        <v>5</v>
      </c>
      <c r="Y33" s="22">
        <v>5</v>
      </c>
      <c r="Z33" s="20">
        <v>5</v>
      </c>
      <c r="AA33" s="22">
        <v>5</v>
      </c>
      <c r="AB33" s="20">
        <v>5.2</v>
      </c>
      <c r="AC33" s="22">
        <v>5</v>
      </c>
      <c r="AD33" s="20">
        <v>6</v>
      </c>
      <c r="AE33" s="23"/>
      <c r="AF33" s="20">
        <v>5</v>
      </c>
      <c r="AG33" s="23"/>
      <c r="AH33" s="20">
        <v>3.5</v>
      </c>
      <c r="AI33" s="22">
        <v>5</v>
      </c>
      <c r="AJ33" s="20">
        <v>5</v>
      </c>
      <c r="AK33" s="22">
        <v>3.5</v>
      </c>
      <c r="AL33" s="20">
        <v>5</v>
      </c>
      <c r="AM33" s="22"/>
      <c r="AN33" s="20">
        <v>5</v>
      </c>
      <c r="AO33" s="4"/>
      <c r="AP33" s="22"/>
      <c r="AQ33" s="20"/>
      <c r="AR33" s="22"/>
    </row>
    <row r="34" spans="1:44" ht="15" x14ac:dyDescent="0.3">
      <c r="A34" s="47" t="s">
        <v>138</v>
      </c>
      <c r="B34" s="34" t="s">
        <v>139</v>
      </c>
      <c r="C34" s="27">
        <v>2.2000000000000002</v>
      </c>
      <c r="D34" s="28">
        <v>1.4</v>
      </c>
      <c r="E34" s="29">
        <v>0.6</v>
      </c>
      <c r="F34" s="28">
        <v>0.8</v>
      </c>
      <c r="G34" s="27">
        <v>1</v>
      </c>
      <c r="H34" s="28">
        <v>1.2</v>
      </c>
      <c r="I34" s="29">
        <v>1.3</v>
      </c>
      <c r="J34" s="28">
        <v>1</v>
      </c>
      <c r="K34" s="29">
        <v>1.3</v>
      </c>
      <c r="L34" s="28">
        <v>1.2</v>
      </c>
      <c r="M34" s="29">
        <v>1.4</v>
      </c>
      <c r="N34" s="30">
        <v>0.7</v>
      </c>
      <c r="O34" s="31">
        <v>1.2</v>
      </c>
      <c r="P34" s="28">
        <v>1.5</v>
      </c>
      <c r="Q34" s="29">
        <v>0.7</v>
      </c>
      <c r="R34" s="28">
        <v>1.6</v>
      </c>
      <c r="S34" s="29">
        <v>1.5</v>
      </c>
      <c r="T34" s="28">
        <v>0.5</v>
      </c>
      <c r="U34" s="29">
        <v>1</v>
      </c>
      <c r="V34" s="28">
        <v>0.6</v>
      </c>
      <c r="W34" s="32">
        <v>1</v>
      </c>
      <c r="X34" s="28">
        <v>0.7</v>
      </c>
      <c r="Y34" s="29">
        <v>1.1000000000000001</v>
      </c>
      <c r="Z34" s="28">
        <v>1.2</v>
      </c>
      <c r="AA34" s="29">
        <v>1</v>
      </c>
      <c r="AB34" s="28">
        <v>0.6</v>
      </c>
      <c r="AC34" s="29">
        <v>1.4</v>
      </c>
      <c r="AD34" s="28">
        <v>1.2</v>
      </c>
      <c r="AE34" s="29">
        <v>1.5</v>
      </c>
      <c r="AF34" s="28">
        <v>1.5</v>
      </c>
      <c r="AG34" s="32">
        <v>1.3</v>
      </c>
      <c r="AH34" s="33">
        <v>1.7</v>
      </c>
      <c r="AI34" s="29">
        <v>1.5</v>
      </c>
      <c r="AJ34" s="28">
        <v>1</v>
      </c>
      <c r="AK34" s="29">
        <v>0.5</v>
      </c>
      <c r="AL34" s="95">
        <v>1.5</v>
      </c>
      <c r="AM34" s="29"/>
      <c r="AN34" s="28">
        <v>1.3</v>
      </c>
      <c r="AO34" s="7"/>
      <c r="AP34" s="29"/>
      <c r="AQ34" s="28"/>
      <c r="AR34" s="29"/>
    </row>
    <row r="35" spans="1:44" ht="15" x14ac:dyDescent="0.3">
      <c r="A35" s="47" t="s">
        <v>140</v>
      </c>
      <c r="B35" s="34" t="s">
        <v>141</v>
      </c>
      <c r="C35" s="27">
        <v>5.8</v>
      </c>
      <c r="D35" s="28">
        <v>5.6</v>
      </c>
      <c r="E35" s="29">
        <v>3.5</v>
      </c>
      <c r="F35" s="28">
        <v>3.5</v>
      </c>
      <c r="G35" s="27">
        <v>3.5</v>
      </c>
      <c r="H35" s="28">
        <v>8</v>
      </c>
      <c r="I35" s="29">
        <v>8</v>
      </c>
      <c r="J35" s="28">
        <v>7</v>
      </c>
      <c r="K35" s="29">
        <v>3.5</v>
      </c>
      <c r="L35" s="28">
        <v>3.3</v>
      </c>
      <c r="M35" s="29">
        <v>3.4</v>
      </c>
      <c r="N35" s="30">
        <v>3.5</v>
      </c>
      <c r="O35" s="29">
        <v>8</v>
      </c>
      <c r="P35" s="28">
        <v>4</v>
      </c>
      <c r="Q35" s="29">
        <v>3.5</v>
      </c>
      <c r="R35" s="28">
        <v>3.5</v>
      </c>
      <c r="S35" s="29">
        <v>8.5</v>
      </c>
      <c r="T35" s="28">
        <v>3.5</v>
      </c>
      <c r="U35" s="29">
        <v>4</v>
      </c>
      <c r="V35" s="28">
        <v>2.8</v>
      </c>
      <c r="W35" s="32">
        <v>3</v>
      </c>
      <c r="X35" s="28">
        <v>3.5</v>
      </c>
      <c r="Y35" s="29">
        <v>2.5</v>
      </c>
      <c r="Z35" s="28">
        <v>8.8000000000000007</v>
      </c>
      <c r="AA35" s="29">
        <v>3.2</v>
      </c>
      <c r="AB35" s="28">
        <v>5.4</v>
      </c>
      <c r="AC35" s="29">
        <v>4.5999999999999996</v>
      </c>
      <c r="AD35" s="28">
        <v>8</v>
      </c>
      <c r="AE35" s="29">
        <v>5</v>
      </c>
      <c r="AF35" s="28">
        <v>3.6</v>
      </c>
      <c r="AG35" s="32">
        <v>3.5</v>
      </c>
      <c r="AH35" s="33">
        <v>3.2</v>
      </c>
      <c r="AI35" s="29">
        <v>4.5</v>
      </c>
      <c r="AJ35" s="28">
        <v>4</v>
      </c>
      <c r="AK35" s="29">
        <v>4</v>
      </c>
      <c r="AL35" s="95">
        <v>4</v>
      </c>
      <c r="AM35" s="29"/>
      <c r="AN35" s="28">
        <v>3.5</v>
      </c>
      <c r="AO35" s="7"/>
      <c r="AP35" s="29"/>
      <c r="AQ35" s="28"/>
      <c r="AR35" s="29"/>
    </row>
    <row r="36" spans="1:44" ht="15" x14ac:dyDescent="0.3">
      <c r="A36" s="47" t="s">
        <v>142</v>
      </c>
      <c r="B36" s="34" t="s">
        <v>143</v>
      </c>
      <c r="C36" s="27">
        <v>2.9</v>
      </c>
      <c r="D36" s="28">
        <v>1.7</v>
      </c>
      <c r="E36" s="29">
        <v>1.2</v>
      </c>
      <c r="F36" s="28">
        <v>1.2</v>
      </c>
      <c r="G36" s="27">
        <v>1.3</v>
      </c>
      <c r="H36" s="28">
        <v>1.5</v>
      </c>
      <c r="I36" s="29">
        <v>1.5</v>
      </c>
      <c r="J36" s="28">
        <v>1</v>
      </c>
      <c r="K36" s="29">
        <v>2</v>
      </c>
      <c r="L36" s="28">
        <v>1.4</v>
      </c>
      <c r="M36" s="29">
        <v>1.6</v>
      </c>
      <c r="N36" s="30">
        <v>1</v>
      </c>
      <c r="O36" s="31">
        <v>1.5</v>
      </c>
      <c r="P36" s="28">
        <v>2</v>
      </c>
      <c r="Q36" s="29">
        <v>1.2</v>
      </c>
      <c r="R36" s="28">
        <v>2.1</v>
      </c>
      <c r="S36" s="29">
        <v>2.1</v>
      </c>
      <c r="T36" s="28">
        <v>1</v>
      </c>
      <c r="U36" s="29">
        <v>1.7</v>
      </c>
      <c r="V36" s="28">
        <v>0.9</v>
      </c>
      <c r="W36" s="32">
        <v>1.5</v>
      </c>
      <c r="X36" s="28">
        <v>1.2</v>
      </c>
      <c r="Y36" s="29">
        <v>1.6</v>
      </c>
      <c r="Z36" s="28">
        <v>1.9</v>
      </c>
      <c r="AA36" s="29">
        <v>1.5</v>
      </c>
      <c r="AB36" s="28">
        <v>0.9</v>
      </c>
      <c r="AC36" s="29">
        <v>1.8</v>
      </c>
      <c r="AD36" s="28">
        <v>1.5</v>
      </c>
      <c r="AE36" s="29">
        <v>2</v>
      </c>
      <c r="AF36" s="28">
        <v>1.5</v>
      </c>
      <c r="AG36" s="32">
        <v>1.6</v>
      </c>
      <c r="AH36" s="33">
        <v>2</v>
      </c>
      <c r="AI36" s="29">
        <v>2</v>
      </c>
      <c r="AJ36" s="28">
        <v>1.5</v>
      </c>
      <c r="AK36" s="29">
        <v>1.5</v>
      </c>
      <c r="AL36" s="95">
        <v>2</v>
      </c>
      <c r="AM36" s="29"/>
      <c r="AN36" s="28">
        <v>2.2000000000000002</v>
      </c>
      <c r="AO36" s="7"/>
      <c r="AP36" s="29"/>
      <c r="AQ36" s="28"/>
      <c r="AR36" s="29"/>
    </row>
    <row r="37" spans="1:44" ht="15" x14ac:dyDescent="0.3">
      <c r="A37" s="47" t="s">
        <v>144</v>
      </c>
      <c r="B37" s="34" t="s">
        <v>145</v>
      </c>
      <c r="C37" s="27">
        <v>5.0999999999999996</v>
      </c>
      <c r="D37" s="28">
        <v>5.3</v>
      </c>
      <c r="E37" s="29">
        <v>3.5</v>
      </c>
      <c r="F37" s="28">
        <v>3.5</v>
      </c>
      <c r="G37" s="27">
        <v>3.5</v>
      </c>
      <c r="H37" s="28">
        <v>8.5</v>
      </c>
      <c r="I37" s="29">
        <v>7.7</v>
      </c>
      <c r="J37" s="28">
        <v>5</v>
      </c>
      <c r="K37" s="29">
        <v>3.3</v>
      </c>
      <c r="L37" s="28">
        <v>2.9</v>
      </c>
      <c r="M37" s="29">
        <v>2.9</v>
      </c>
      <c r="N37" s="30">
        <v>3.5</v>
      </c>
      <c r="O37" s="29">
        <v>7.7</v>
      </c>
      <c r="P37" s="28">
        <v>3.5</v>
      </c>
      <c r="Q37" s="29">
        <v>3.5</v>
      </c>
      <c r="R37" s="28">
        <v>3.5</v>
      </c>
      <c r="S37" s="29">
        <v>7.9</v>
      </c>
      <c r="T37" s="28">
        <v>3.5</v>
      </c>
      <c r="U37" s="29">
        <v>4</v>
      </c>
      <c r="V37" s="28">
        <v>3</v>
      </c>
      <c r="W37" s="32">
        <v>2.8</v>
      </c>
      <c r="X37" s="28">
        <v>3.5</v>
      </c>
      <c r="Y37" s="29">
        <v>1.5</v>
      </c>
      <c r="Z37" s="28">
        <v>8.1</v>
      </c>
      <c r="AA37" s="29">
        <v>2.8</v>
      </c>
      <c r="AB37" s="28">
        <v>5.0999999999999996</v>
      </c>
      <c r="AC37" s="29">
        <v>4.2</v>
      </c>
      <c r="AD37" s="28">
        <v>7.7</v>
      </c>
      <c r="AE37" s="29">
        <v>3</v>
      </c>
      <c r="AF37" s="28">
        <v>3</v>
      </c>
      <c r="AG37" s="32">
        <v>8.4</v>
      </c>
      <c r="AH37" s="33">
        <v>2.5</v>
      </c>
      <c r="AI37" s="29">
        <v>4</v>
      </c>
      <c r="AJ37" s="28">
        <v>4</v>
      </c>
      <c r="AK37" s="29">
        <v>3.5</v>
      </c>
      <c r="AL37" s="95">
        <v>3.5</v>
      </c>
      <c r="AM37" s="29"/>
      <c r="AN37" s="28">
        <v>3.5</v>
      </c>
      <c r="AO37" s="7"/>
      <c r="AP37" s="29"/>
      <c r="AQ37" s="28"/>
      <c r="AR37" s="29"/>
    </row>
    <row r="38" spans="1:44" ht="15" x14ac:dyDescent="0.3">
      <c r="A38" s="47" t="s">
        <v>146</v>
      </c>
      <c r="B38" s="34" t="s">
        <v>147</v>
      </c>
      <c r="C38" s="27">
        <v>3.5</v>
      </c>
      <c r="D38" s="28">
        <v>2</v>
      </c>
      <c r="E38" s="29">
        <v>2</v>
      </c>
      <c r="F38" s="28">
        <v>1.7</v>
      </c>
      <c r="G38" s="27">
        <v>1.7</v>
      </c>
      <c r="H38" s="28">
        <v>2</v>
      </c>
      <c r="I38" s="29">
        <v>1.8</v>
      </c>
      <c r="J38" s="28">
        <v>1</v>
      </c>
      <c r="K38" s="29">
        <v>3</v>
      </c>
      <c r="L38" s="28">
        <v>1.7</v>
      </c>
      <c r="M38" s="29">
        <v>1.8</v>
      </c>
      <c r="N38" s="30">
        <v>2.5</v>
      </c>
      <c r="O38" s="31">
        <v>1.8</v>
      </c>
      <c r="P38" s="28">
        <v>2.6</v>
      </c>
      <c r="Q38" s="29">
        <v>1.7</v>
      </c>
      <c r="R38" s="28">
        <v>2.7</v>
      </c>
      <c r="S38" s="29">
        <v>3</v>
      </c>
      <c r="T38" s="28">
        <v>2.5</v>
      </c>
      <c r="U38" s="29">
        <v>2.7</v>
      </c>
      <c r="V38" s="28">
        <v>1.2</v>
      </c>
      <c r="W38" s="32">
        <v>1.8</v>
      </c>
      <c r="X38" s="28">
        <v>2.5</v>
      </c>
      <c r="Y38" s="29">
        <v>2.5</v>
      </c>
      <c r="Z38" s="28">
        <v>2.4</v>
      </c>
      <c r="AA38" s="29">
        <v>1.8</v>
      </c>
      <c r="AB38" s="28">
        <v>1.2</v>
      </c>
      <c r="AC38" s="29">
        <v>2.2000000000000002</v>
      </c>
      <c r="AD38" s="28">
        <v>1.8</v>
      </c>
      <c r="AE38" s="29">
        <v>2.5</v>
      </c>
      <c r="AF38" s="28">
        <v>2</v>
      </c>
      <c r="AG38" s="32">
        <v>2.62</v>
      </c>
      <c r="AH38" s="33">
        <v>2.5</v>
      </c>
      <c r="AI38" s="29">
        <v>2.5</v>
      </c>
      <c r="AJ38" s="28">
        <v>2</v>
      </c>
      <c r="AK38" s="29">
        <v>2</v>
      </c>
      <c r="AL38" s="95">
        <v>2.4</v>
      </c>
      <c r="AM38" s="29"/>
      <c r="AN38" s="28">
        <v>2.9</v>
      </c>
      <c r="AO38" s="7"/>
      <c r="AP38" s="29"/>
      <c r="AQ38" s="28"/>
      <c r="AR38" s="29"/>
    </row>
    <row r="39" spans="1:44" ht="15" x14ac:dyDescent="0.3">
      <c r="A39" s="47" t="s">
        <v>148</v>
      </c>
      <c r="B39" s="34" t="s">
        <v>149</v>
      </c>
      <c r="C39" s="27">
        <v>4.5</v>
      </c>
      <c r="D39" s="28">
        <v>5</v>
      </c>
      <c r="E39" s="29">
        <v>3.5</v>
      </c>
      <c r="F39" s="28">
        <v>3.5</v>
      </c>
      <c r="G39" s="27">
        <v>3.5</v>
      </c>
      <c r="H39" s="28">
        <v>8</v>
      </c>
      <c r="I39" s="29">
        <v>7.4</v>
      </c>
      <c r="J39" s="28">
        <v>4</v>
      </c>
      <c r="K39" s="29">
        <v>3</v>
      </c>
      <c r="L39" s="28">
        <v>2.6</v>
      </c>
      <c r="M39" s="29">
        <v>2.6</v>
      </c>
      <c r="N39" s="30">
        <v>3.5</v>
      </c>
      <c r="O39" s="29">
        <v>7.4</v>
      </c>
      <c r="P39" s="28">
        <v>3.5</v>
      </c>
      <c r="Q39" s="29">
        <v>3.5</v>
      </c>
      <c r="R39" s="28">
        <v>3.5</v>
      </c>
      <c r="S39" s="29">
        <v>7</v>
      </c>
      <c r="T39" s="28">
        <v>3.5</v>
      </c>
      <c r="U39" s="29">
        <v>4</v>
      </c>
      <c r="V39" s="28">
        <v>3</v>
      </c>
      <c r="W39" s="32">
        <v>2.4</v>
      </c>
      <c r="X39" s="28">
        <v>3.5</v>
      </c>
      <c r="Y39" s="29">
        <v>7.5</v>
      </c>
      <c r="Z39" s="28">
        <v>7.6</v>
      </c>
      <c r="AA39" s="29">
        <v>2.4</v>
      </c>
      <c r="AB39" s="28">
        <v>4.8</v>
      </c>
      <c r="AC39" s="29">
        <v>3.8</v>
      </c>
      <c r="AD39" s="28">
        <v>7.4</v>
      </c>
      <c r="AE39" s="29">
        <v>2.5</v>
      </c>
      <c r="AF39" s="28">
        <v>3</v>
      </c>
      <c r="AG39" s="32">
        <v>7.38</v>
      </c>
      <c r="AH39" s="33">
        <v>2.4</v>
      </c>
      <c r="AI39" s="29">
        <v>3.5</v>
      </c>
      <c r="AJ39" s="28">
        <v>4</v>
      </c>
      <c r="AK39" s="29">
        <v>3.5</v>
      </c>
      <c r="AL39" s="95">
        <v>3.1</v>
      </c>
      <c r="AM39" s="29"/>
      <c r="AN39" s="28">
        <v>3.5</v>
      </c>
      <c r="AO39" s="7"/>
      <c r="AP39" s="29"/>
      <c r="AQ39" s="28"/>
      <c r="AR39" s="29"/>
    </row>
    <row r="40" spans="1:44" ht="15" x14ac:dyDescent="0.3">
      <c r="A40" s="47" t="s">
        <v>150</v>
      </c>
      <c r="B40" s="34" t="s">
        <v>151</v>
      </c>
      <c r="C40" s="27">
        <v>4</v>
      </c>
      <c r="D40" s="28">
        <v>2.2999999999999998</v>
      </c>
      <c r="E40" s="29">
        <v>2.5</v>
      </c>
      <c r="F40" s="28">
        <v>2.1</v>
      </c>
      <c r="G40" s="27">
        <v>2.2000000000000002</v>
      </c>
      <c r="H40" s="28">
        <v>2.5</v>
      </c>
      <c r="I40" s="29">
        <v>2.2000000000000002</v>
      </c>
      <c r="J40" s="28">
        <v>1</v>
      </c>
      <c r="K40" s="29">
        <v>4</v>
      </c>
      <c r="L40" s="28">
        <v>2</v>
      </c>
      <c r="M40" s="29">
        <v>2.2000000000000002</v>
      </c>
      <c r="N40" s="30">
        <v>3.5</v>
      </c>
      <c r="O40" s="31">
        <v>2.2000000000000002</v>
      </c>
      <c r="P40" s="28">
        <v>3.5</v>
      </c>
      <c r="Q40" s="29">
        <v>2.1</v>
      </c>
      <c r="R40" s="28">
        <v>3.4</v>
      </c>
      <c r="S40" s="29">
        <v>3.5</v>
      </c>
      <c r="T40" s="28">
        <v>3.5</v>
      </c>
      <c r="U40" s="29">
        <v>2.7</v>
      </c>
      <c r="V40" s="28">
        <v>1.4</v>
      </c>
      <c r="W40" s="32">
        <v>2</v>
      </c>
      <c r="X40" s="28">
        <v>3</v>
      </c>
      <c r="Y40" s="29">
        <v>3</v>
      </c>
      <c r="Z40" s="28">
        <v>2.9</v>
      </c>
      <c r="AA40" s="29">
        <v>2</v>
      </c>
      <c r="AB40" s="28">
        <v>1.5</v>
      </c>
      <c r="AC40" s="29">
        <v>2.6</v>
      </c>
      <c r="AD40" s="28">
        <v>2.2000000000000002</v>
      </c>
      <c r="AE40" s="29">
        <v>3</v>
      </c>
      <c r="AF40" s="28">
        <v>2.5</v>
      </c>
      <c r="AG40" s="32">
        <v>3.28</v>
      </c>
      <c r="AH40" s="33">
        <v>3</v>
      </c>
      <c r="AI40" s="29">
        <v>3</v>
      </c>
      <c r="AJ40" s="28">
        <v>3</v>
      </c>
      <c r="AK40" s="29">
        <v>2.5</v>
      </c>
      <c r="AL40" s="95">
        <v>2.8</v>
      </c>
      <c r="AM40" s="29"/>
      <c r="AN40" s="28">
        <v>3.2</v>
      </c>
      <c r="AO40" s="7"/>
      <c r="AP40" s="29"/>
      <c r="AQ40" s="28"/>
      <c r="AR40" s="29"/>
    </row>
    <row r="41" spans="1:44" ht="15" x14ac:dyDescent="0.3">
      <c r="A41" s="47" t="s">
        <v>152</v>
      </c>
      <c r="B41" s="34" t="s">
        <v>153</v>
      </c>
      <c r="C41" s="27">
        <v>4</v>
      </c>
      <c r="D41" s="28">
        <v>4.7</v>
      </c>
      <c r="E41" s="29">
        <v>3.5</v>
      </c>
      <c r="F41" s="28">
        <v>3.5</v>
      </c>
      <c r="G41" s="27">
        <v>3.5</v>
      </c>
      <c r="H41" s="28">
        <v>7.5</v>
      </c>
      <c r="I41" s="29">
        <v>7</v>
      </c>
      <c r="J41" s="28">
        <v>3.5</v>
      </c>
      <c r="K41" s="29">
        <v>2.7</v>
      </c>
      <c r="L41" s="28">
        <v>2.2999999999999998</v>
      </c>
      <c r="M41" s="29">
        <v>2.2999999999999998</v>
      </c>
      <c r="N41" s="30">
        <v>3.5</v>
      </c>
      <c r="O41" s="29">
        <v>7</v>
      </c>
      <c r="P41" s="28">
        <v>3.5</v>
      </c>
      <c r="Q41" s="29">
        <v>3.5</v>
      </c>
      <c r="R41" s="28">
        <v>3.5</v>
      </c>
      <c r="S41" s="29">
        <v>6.5</v>
      </c>
      <c r="T41" s="28">
        <v>3.3</v>
      </c>
      <c r="U41" s="29">
        <v>3</v>
      </c>
      <c r="V41" s="28">
        <v>2.6</v>
      </c>
      <c r="W41" s="32">
        <v>2.2000000000000002</v>
      </c>
      <c r="X41" s="28">
        <v>3.5</v>
      </c>
      <c r="Y41" s="29">
        <v>7</v>
      </c>
      <c r="Z41" s="28">
        <v>7.1</v>
      </c>
      <c r="AA41" s="29">
        <v>2</v>
      </c>
      <c r="AB41" s="28">
        <v>4.5</v>
      </c>
      <c r="AC41" s="29">
        <v>3.4</v>
      </c>
      <c r="AD41" s="28">
        <v>7</v>
      </c>
      <c r="AE41" s="29">
        <v>2</v>
      </c>
      <c r="AF41" s="28">
        <v>2.7</v>
      </c>
      <c r="AG41" s="32">
        <v>6.72</v>
      </c>
      <c r="AH41" s="33">
        <v>2.2000000000000002</v>
      </c>
      <c r="AI41" s="29">
        <v>3</v>
      </c>
      <c r="AJ41" s="28">
        <v>4</v>
      </c>
      <c r="AK41" s="29">
        <v>3.5</v>
      </c>
      <c r="AL41" s="95">
        <v>2.7</v>
      </c>
      <c r="AM41" s="29"/>
      <c r="AN41" s="28">
        <v>3.5</v>
      </c>
      <c r="AO41" s="7"/>
      <c r="AP41" s="29"/>
      <c r="AQ41" s="28"/>
      <c r="AR41" s="29"/>
    </row>
    <row r="42" spans="1:44" ht="15" x14ac:dyDescent="0.3">
      <c r="A42" s="47" t="s">
        <v>154</v>
      </c>
      <c r="B42" s="34" t="s">
        <v>155</v>
      </c>
      <c r="C42" s="27">
        <v>4.5</v>
      </c>
      <c r="D42" s="28">
        <v>2.6</v>
      </c>
      <c r="E42" s="29">
        <v>3</v>
      </c>
      <c r="F42" s="28">
        <v>3</v>
      </c>
      <c r="G42" s="27">
        <v>3</v>
      </c>
      <c r="H42" s="28">
        <v>3</v>
      </c>
      <c r="I42" s="29">
        <v>2.5</v>
      </c>
      <c r="J42" s="28">
        <v>1.6</v>
      </c>
      <c r="K42" s="29">
        <v>6</v>
      </c>
      <c r="L42" s="28">
        <v>2.4</v>
      </c>
      <c r="M42" s="29">
        <v>2.6</v>
      </c>
      <c r="N42" s="30">
        <v>5</v>
      </c>
      <c r="O42" s="31">
        <v>2.5</v>
      </c>
      <c r="P42" s="28">
        <v>4</v>
      </c>
      <c r="Q42" s="29">
        <v>3</v>
      </c>
      <c r="R42" s="28">
        <v>4.2</v>
      </c>
      <c r="S42" s="29">
        <v>4.5</v>
      </c>
      <c r="T42" s="28">
        <v>4.5999999999999996</v>
      </c>
      <c r="U42" s="29">
        <v>9</v>
      </c>
      <c r="V42" s="28">
        <v>2</v>
      </c>
      <c r="W42" s="32">
        <v>2.4</v>
      </c>
      <c r="X42" s="28">
        <v>3.5</v>
      </c>
      <c r="Y42" s="29">
        <v>4</v>
      </c>
      <c r="Z42" s="28">
        <v>3.4</v>
      </c>
      <c r="AA42" s="29">
        <v>2.5</v>
      </c>
      <c r="AB42" s="28">
        <v>1.8</v>
      </c>
      <c r="AC42" s="29">
        <v>3</v>
      </c>
      <c r="AD42" s="28">
        <v>2.5</v>
      </c>
      <c r="AE42" s="29">
        <v>3.5</v>
      </c>
      <c r="AF42" s="28">
        <v>3</v>
      </c>
      <c r="AG42" s="32">
        <v>3.93</v>
      </c>
      <c r="AH42" s="33">
        <v>3.6</v>
      </c>
      <c r="AI42" s="29">
        <v>3.5</v>
      </c>
      <c r="AJ42" s="28">
        <v>3.5</v>
      </c>
      <c r="AK42" s="29">
        <v>3</v>
      </c>
      <c r="AL42" s="95">
        <v>3.3</v>
      </c>
      <c r="AM42" s="29"/>
      <c r="AN42" s="28">
        <v>4</v>
      </c>
      <c r="AO42" s="7"/>
      <c r="AP42" s="29"/>
      <c r="AQ42" s="28"/>
      <c r="AR42" s="29"/>
    </row>
    <row r="43" spans="1:44" ht="15" x14ac:dyDescent="0.3">
      <c r="A43" s="47" t="s">
        <v>156</v>
      </c>
      <c r="B43" s="34" t="s">
        <v>157</v>
      </c>
      <c r="C43" s="27">
        <v>3.5</v>
      </c>
      <c r="D43" s="28">
        <v>4.4000000000000004</v>
      </c>
      <c r="E43" s="29">
        <v>3.5</v>
      </c>
      <c r="F43" s="28">
        <v>3.5</v>
      </c>
      <c r="G43" s="27">
        <v>3.5</v>
      </c>
      <c r="H43" s="28">
        <v>7</v>
      </c>
      <c r="I43" s="29">
        <v>6.7</v>
      </c>
      <c r="J43" s="28">
        <v>3</v>
      </c>
      <c r="K43" s="29">
        <v>2.4</v>
      </c>
      <c r="L43" s="28">
        <v>1.9</v>
      </c>
      <c r="M43" s="29">
        <v>1.8</v>
      </c>
      <c r="N43" s="30">
        <v>3.5</v>
      </c>
      <c r="O43" s="29">
        <v>6.7</v>
      </c>
      <c r="P43" s="28">
        <v>3.5</v>
      </c>
      <c r="Q43" s="29">
        <v>3.5</v>
      </c>
      <c r="R43" s="28">
        <v>3.5</v>
      </c>
      <c r="S43" s="29">
        <v>5.5</v>
      </c>
      <c r="T43" s="28">
        <v>3.5</v>
      </c>
      <c r="U43" s="29">
        <v>2</v>
      </c>
      <c r="V43" s="28">
        <v>2.2999999999999998</v>
      </c>
      <c r="W43" s="32">
        <v>1.8</v>
      </c>
      <c r="X43" s="28">
        <v>4</v>
      </c>
      <c r="Y43" s="29">
        <v>6</v>
      </c>
      <c r="Z43" s="28">
        <v>6.6</v>
      </c>
      <c r="AA43" s="29">
        <v>1.3</v>
      </c>
      <c r="AB43" s="28">
        <v>4.2</v>
      </c>
      <c r="AC43" s="29">
        <v>3</v>
      </c>
      <c r="AD43" s="28">
        <v>6.7</v>
      </c>
      <c r="AE43" s="29">
        <v>1.5</v>
      </c>
      <c r="AF43" s="28">
        <v>2.2000000000000002</v>
      </c>
      <c r="AG43" s="32">
        <v>6.07</v>
      </c>
      <c r="AH43" s="33">
        <v>1.7</v>
      </c>
      <c r="AI43" s="29">
        <v>2.5</v>
      </c>
      <c r="AJ43" s="28">
        <v>4</v>
      </c>
      <c r="AK43" s="29">
        <v>3.5</v>
      </c>
      <c r="AL43" s="95">
        <v>2.2000000000000002</v>
      </c>
      <c r="AM43" s="29"/>
      <c r="AN43" s="28">
        <v>3.5</v>
      </c>
      <c r="AO43" s="7"/>
      <c r="AP43" s="29"/>
      <c r="AQ43" s="28"/>
      <c r="AR43" s="29"/>
    </row>
    <row r="44" spans="1:44" ht="15" x14ac:dyDescent="0.3">
      <c r="A44" s="47" t="s">
        <v>158</v>
      </c>
      <c r="B44" s="86" t="s">
        <v>159</v>
      </c>
      <c r="C44" s="17">
        <v>235</v>
      </c>
      <c r="D44" s="20">
        <v>100</v>
      </c>
      <c r="E44" s="22">
        <v>110</v>
      </c>
      <c r="F44" s="20">
        <v>130</v>
      </c>
      <c r="G44" s="17">
        <v>100</v>
      </c>
      <c r="H44" s="20">
        <v>125</v>
      </c>
      <c r="I44" s="22">
        <v>110</v>
      </c>
      <c r="J44" s="20">
        <v>110</v>
      </c>
      <c r="K44" s="22">
        <v>235</v>
      </c>
      <c r="L44" s="20">
        <v>235</v>
      </c>
      <c r="M44" s="36">
        <v>235</v>
      </c>
      <c r="N44" s="35">
        <v>140</v>
      </c>
      <c r="O44" s="36">
        <v>110</v>
      </c>
      <c r="P44" s="20">
        <v>115</v>
      </c>
      <c r="Q44" s="22">
        <v>130</v>
      </c>
      <c r="R44" s="20">
        <v>120</v>
      </c>
      <c r="S44" s="22">
        <v>120</v>
      </c>
      <c r="T44" s="20">
        <v>140</v>
      </c>
      <c r="U44" s="22">
        <v>220</v>
      </c>
      <c r="V44" s="20">
        <v>235</v>
      </c>
      <c r="W44" s="23">
        <v>235</v>
      </c>
      <c r="X44" s="20">
        <v>190</v>
      </c>
      <c r="Y44" s="17">
        <v>235</v>
      </c>
      <c r="Z44" s="20">
        <v>90</v>
      </c>
      <c r="AA44" s="22">
        <v>190</v>
      </c>
      <c r="AB44" s="20">
        <v>230</v>
      </c>
      <c r="AC44" s="22">
        <v>210</v>
      </c>
      <c r="AD44" s="20">
        <v>110</v>
      </c>
      <c r="AE44" s="23"/>
      <c r="AF44" s="24">
        <v>225</v>
      </c>
      <c r="AG44" s="23"/>
      <c r="AH44" s="24">
        <v>225</v>
      </c>
      <c r="AI44" s="22">
        <v>115</v>
      </c>
      <c r="AJ44" s="20">
        <v>115</v>
      </c>
      <c r="AK44" s="22">
        <v>115</v>
      </c>
      <c r="AL44" s="20">
        <v>200</v>
      </c>
      <c r="AM44" s="22"/>
      <c r="AN44" s="20">
        <v>120</v>
      </c>
      <c r="AO44" s="4"/>
      <c r="AP44" s="22"/>
      <c r="AQ44" s="20"/>
      <c r="AR44" s="22"/>
    </row>
    <row r="45" spans="1:44" ht="15" x14ac:dyDescent="0.3">
      <c r="A45" s="47" t="s">
        <v>160</v>
      </c>
      <c r="B45" s="86" t="s">
        <v>161</v>
      </c>
      <c r="C45" s="17">
        <v>245</v>
      </c>
      <c r="D45" s="20">
        <v>100</v>
      </c>
      <c r="E45" s="22">
        <v>115</v>
      </c>
      <c r="F45" s="20">
        <v>140</v>
      </c>
      <c r="G45" s="17">
        <v>100</v>
      </c>
      <c r="H45" s="20">
        <v>140</v>
      </c>
      <c r="I45" s="22">
        <v>105</v>
      </c>
      <c r="J45" s="20">
        <v>105</v>
      </c>
      <c r="K45" s="22">
        <v>245</v>
      </c>
      <c r="L45" s="20">
        <v>245</v>
      </c>
      <c r="M45" s="36">
        <v>245</v>
      </c>
      <c r="N45" s="35">
        <v>160</v>
      </c>
      <c r="O45" s="36">
        <v>105</v>
      </c>
      <c r="P45" s="20">
        <v>125</v>
      </c>
      <c r="Q45" s="22">
        <v>150</v>
      </c>
      <c r="R45" s="20">
        <v>135</v>
      </c>
      <c r="S45" s="22">
        <v>130</v>
      </c>
      <c r="T45" s="20">
        <v>160</v>
      </c>
      <c r="U45" s="22">
        <v>245</v>
      </c>
      <c r="V45" s="20">
        <v>240</v>
      </c>
      <c r="W45" s="23">
        <v>245</v>
      </c>
      <c r="X45" s="20">
        <v>200</v>
      </c>
      <c r="Y45" s="17">
        <v>245</v>
      </c>
      <c r="Z45" s="20">
        <v>90</v>
      </c>
      <c r="AA45" s="22">
        <v>245</v>
      </c>
      <c r="AB45" s="20">
        <v>240</v>
      </c>
      <c r="AC45" s="22">
        <v>234</v>
      </c>
      <c r="AD45" s="20">
        <v>105</v>
      </c>
      <c r="AE45" s="23"/>
      <c r="AF45" s="24">
        <v>235</v>
      </c>
      <c r="AG45" s="23"/>
      <c r="AH45" s="24">
        <v>235</v>
      </c>
      <c r="AI45" s="22">
        <v>125</v>
      </c>
      <c r="AJ45" s="20">
        <v>125</v>
      </c>
      <c r="AK45" s="22">
        <v>125</v>
      </c>
      <c r="AL45" s="20">
        <v>210</v>
      </c>
      <c r="AM45" s="22"/>
      <c r="AN45" s="20">
        <v>130</v>
      </c>
      <c r="AO45" s="4"/>
      <c r="AP45" s="22"/>
      <c r="AQ45" s="20"/>
      <c r="AR45" s="22"/>
    </row>
    <row r="46" spans="1:44" ht="15" x14ac:dyDescent="0.3">
      <c r="A46" s="47" t="s">
        <v>162</v>
      </c>
      <c r="B46" s="86" t="s">
        <v>163</v>
      </c>
      <c r="C46" s="17">
        <v>300</v>
      </c>
      <c r="D46" s="20">
        <v>250</v>
      </c>
      <c r="E46" s="22">
        <v>250</v>
      </c>
      <c r="F46" s="20">
        <v>275</v>
      </c>
      <c r="G46" s="17">
        <v>240</v>
      </c>
      <c r="H46" s="20">
        <v>170</v>
      </c>
      <c r="I46" s="22">
        <v>130</v>
      </c>
      <c r="J46" s="20">
        <v>300</v>
      </c>
      <c r="K46" s="22">
        <v>300</v>
      </c>
      <c r="L46" s="20">
        <v>300</v>
      </c>
      <c r="M46" s="36">
        <v>280</v>
      </c>
      <c r="N46" s="35">
        <v>100</v>
      </c>
      <c r="O46" s="36">
        <v>175</v>
      </c>
      <c r="P46" s="20">
        <v>300</v>
      </c>
      <c r="Q46" s="22">
        <v>300</v>
      </c>
      <c r="R46" s="20">
        <v>300</v>
      </c>
      <c r="S46" s="22">
        <v>300</v>
      </c>
      <c r="T46" s="20">
        <v>220</v>
      </c>
      <c r="U46" s="22">
        <v>300</v>
      </c>
      <c r="V46" s="20">
        <v>300</v>
      </c>
      <c r="W46" s="23">
        <v>300</v>
      </c>
      <c r="X46" s="20">
        <v>250</v>
      </c>
      <c r="Y46" s="17">
        <v>300</v>
      </c>
      <c r="Z46" s="20">
        <v>230</v>
      </c>
      <c r="AA46" s="22">
        <v>300</v>
      </c>
      <c r="AB46" s="20">
        <v>280</v>
      </c>
      <c r="AC46" s="22">
        <v>300</v>
      </c>
      <c r="AD46" s="20">
        <v>175</v>
      </c>
      <c r="AE46" s="23"/>
      <c r="AF46" s="24">
        <v>200</v>
      </c>
      <c r="AG46" s="23"/>
      <c r="AH46" s="24">
        <v>200</v>
      </c>
      <c r="AI46" s="22">
        <v>300</v>
      </c>
      <c r="AJ46" s="20">
        <v>280</v>
      </c>
      <c r="AK46" s="22">
        <v>300</v>
      </c>
      <c r="AL46" s="20">
        <v>300</v>
      </c>
      <c r="AM46" s="22"/>
      <c r="AN46" s="20">
        <v>300</v>
      </c>
      <c r="AO46" s="4"/>
      <c r="AP46" s="22"/>
      <c r="AQ46" s="20"/>
      <c r="AR46" s="22"/>
    </row>
    <row r="47" spans="1:44" ht="15" x14ac:dyDescent="0.3">
      <c r="A47" s="47" t="s">
        <v>164</v>
      </c>
      <c r="B47" s="34" t="s">
        <v>165</v>
      </c>
      <c r="C47" s="27">
        <v>180</v>
      </c>
      <c r="D47" s="28">
        <v>100</v>
      </c>
      <c r="E47" s="29">
        <v>50</v>
      </c>
      <c r="F47" s="28">
        <v>65</v>
      </c>
      <c r="G47" s="27">
        <v>65</v>
      </c>
      <c r="H47" s="28">
        <v>75</v>
      </c>
      <c r="I47" s="29">
        <v>65</v>
      </c>
      <c r="J47" s="28">
        <v>75</v>
      </c>
      <c r="K47" s="29">
        <v>190</v>
      </c>
      <c r="L47" s="28">
        <v>190</v>
      </c>
      <c r="M47" s="29">
        <v>205</v>
      </c>
      <c r="N47" s="30">
        <v>76</v>
      </c>
      <c r="O47" s="29">
        <v>87</v>
      </c>
      <c r="P47" s="28">
        <v>68</v>
      </c>
      <c r="Q47" s="29">
        <v>70</v>
      </c>
      <c r="R47" s="28">
        <v>55</v>
      </c>
      <c r="S47" s="29">
        <v>57</v>
      </c>
      <c r="T47" s="28">
        <v>61</v>
      </c>
      <c r="U47" s="29">
        <v>180</v>
      </c>
      <c r="V47" s="28">
        <v>180</v>
      </c>
      <c r="W47" s="32">
        <v>180</v>
      </c>
      <c r="X47" s="28">
        <v>170</v>
      </c>
      <c r="Y47" s="27">
        <v>200</v>
      </c>
      <c r="Z47" s="28">
        <v>85</v>
      </c>
      <c r="AA47" s="29">
        <v>180</v>
      </c>
      <c r="AB47" s="28">
        <v>170</v>
      </c>
      <c r="AC47" s="29">
        <v>165</v>
      </c>
      <c r="AD47" s="28">
        <v>87</v>
      </c>
      <c r="AE47" s="32"/>
      <c r="AF47" s="33">
        <v>170</v>
      </c>
      <c r="AG47" s="32"/>
      <c r="AH47" s="33">
        <v>170</v>
      </c>
      <c r="AI47" s="29">
        <v>50</v>
      </c>
      <c r="AJ47" s="28">
        <v>55</v>
      </c>
      <c r="AK47" s="29">
        <v>75</v>
      </c>
      <c r="AL47" s="28">
        <v>155</v>
      </c>
      <c r="AM47" s="29"/>
      <c r="AN47" s="28">
        <v>75</v>
      </c>
      <c r="AO47" s="7"/>
      <c r="AP47" s="29"/>
      <c r="AQ47" s="28"/>
      <c r="AR47" s="29"/>
    </row>
    <row r="48" spans="1:44" ht="15" x14ac:dyDescent="0.3">
      <c r="A48" s="47" t="s">
        <v>166</v>
      </c>
      <c r="B48" s="34" t="s">
        <v>167</v>
      </c>
      <c r="C48" s="27">
        <v>190</v>
      </c>
      <c r="D48" s="28">
        <v>105</v>
      </c>
      <c r="E48" s="29">
        <v>60</v>
      </c>
      <c r="F48" s="28">
        <v>75</v>
      </c>
      <c r="G48" s="27">
        <v>75</v>
      </c>
      <c r="H48" s="28">
        <v>78</v>
      </c>
      <c r="I48" s="29">
        <v>75</v>
      </c>
      <c r="J48" s="28">
        <v>80</v>
      </c>
      <c r="K48" s="29">
        <v>200</v>
      </c>
      <c r="L48" s="28">
        <v>195</v>
      </c>
      <c r="M48" s="29">
        <v>210</v>
      </c>
      <c r="N48" s="30">
        <v>83</v>
      </c>
      <c r="O48" s="29">
        <v>92</v>
      </c>
      <c r="P48" s="28">
        <v>75</v>
      </c>
      <c r="Q48" s="29">
        <v>80</v>
      </c>
      <c r="R48" s="28">
        <v>60</v>
      </c>
      <c r="S48" s="29">
        <v>64</v>
      </c>
      <c r="T48" s="28">
        <v>65</v>
      </c>
      <c r="U48" s="29">
        <v>190</v>
      </c>
      <c r="V48" s="28">
        <v>190</v>
      </c>
      <c r="W48" s="32">
        <v>190</v>
      </c>
      <c r="X48" s="28">
        <v>180</v>
      </c>
      <c r="Y48" s="27">
        <v>205</v>
      </c>
      <c r="Z48" s="28">
        <v>87</v>
      </c>
      <c r="AA48" s="29">
        <v>190</v>
      </c>
      <c r="AB48" s="28">
        <v>185</v>
      </c>
      <c r="AC48" s="29">
        <v>170</v>
      </c>
      <c r="AD48" s="28">
        <v>92</v>
      </c>
      <c r="AE48" s="32"/>
      <c r="AF48" s="33">
        <v>175</v>
      </c>
      <c r="AG48" s="32"/>
      <c r="AH48" s="33">
        <v>175</v>
      </c>
      <c r="AI48" s="29">
        <v>55</v>
      </c>
      <c r="AJ48" s="28">
        <v>60</v>
      </c>
      <c r="AK48" s="29">
        <v>80</v>
      </c>
      <c r="AL48" s="28">
        <v>160</v>
      </c>
      <c r="AM48" s="29"/>
      <c r="AN48" s="28">
        <v>80</v>
      </c>
      <c r="AO48" s="7"/>
      <c r="AP48" s="29"/>
      <c r="AQ48" s="28"/>
      <c r="AR48" s="29"/>
    </row>
    <row r="49" spans="1:44" ht="15" x14ac:dyDescent="0.3">
      <c r="A49" s="47" t="s">
        <v>168</v>
      </c>
      <c r="B49" s="34" t="s">
        <v>169</v>
      </c>
      <c r="C49" s="27">
        <v>200</v>
      </c>
      <c r="D49" s="28">
        <v>110</v>
      </c>
      <c r="E49" s="29">
        <v>70</v>
      </c>
      <c r="F49" s="28">
        <v>85</v>
      </c>
      <c r="G49" s="27">
        <v>80</v>
      </c>
      <c r="H49" s="28">
        <v>82</v>
      </c>
      <c r="I49" s="29">
        <v>80</v>
      </c>
      <c r="J49" s="28">
        <v>85</v>
      </c>
      <c r="K49" s="29">
        <v>215</v>
      </c>
      <c r="L49" s="28">
        <v>200</v>
      </c>
      <c r="M49" s="29">
        <v>215</v>
      </c>
      <c r="N49" s="30">
        <v>93</v>
      </c>
      <c r="O49" s="29">
        <v>96</v>
      </c>
      <c r="P49" s="28">
        <v>80</v>
      </c>
      <c r="Q49" s="29">
        <v>85</v>
      </c>
      <c r="R49" s="28">
        <v>65</v>
      </c>
      <c r="S49" s="29">
        <v>73</v>
      </c>
      <c r="T49" s="28">
        <v>70</v>
      </c>
      <c r="U49" s="29">
        <v>200</v>
      </c>
      <c r="V49" s="28">
        <v>200</v>
      </c>
      <c r="W49" s="32">
        <v>200</v>
      </c>
      <c r="X49" s="28">
        <v>190</v>
      </c>
      <c r="Y49" s="27">
        <v>210</v>
      </c>
      <c r="Z49" s="28">
        <v>91</v>
      </c>
      <c r="AA49" s="29">
        <v>200</v>
      </c>
      <c r="AB49" s="28">
        <v>200</v>
      </c>
      <c r="AC49" s="29">
        <v>180</v>
      </c>
      <c r="AD49" s="28">
        <v>96</v>
      </c>
      <c r="AE49" s="32"/>
      <c r="AF49" s="33">
        <v>180</v>
      </c>
      <c r="AG49" s="32"/>
      <c r="AH49" s="33">
        <v>180</v>
      </c>
      <c r="AI49" s="29">
        <v>60</v>
      </c>
      <c r="AJ49" s="28">
        <v>65</v>
      </c>
      <c r="AK49" s="29">
        <v>85</v>
      </c>
      <c r="AL49" s="28">
        <v>165</v>
      </c>
      <c r="AM49" s="29"/>
      <c r="AN49" s="28">
        <v>85</v>
      </c>
      <c r="AO49" s="7"/>
      <c r="AP49" s="29"/>
      <c r="AQ49" s="28"/>
      <c r="AR49" s="29"/>
    </row>
    <row r="50" spans="1:44" ht="15" x14ac:dyDescent="0.3">
      <c r="A50" s="47" t="s">
        <v>170</v>
      </c>
      <c r="B50" s="34" t="s">
        <v>171</v>
      </c>
      <c r="C50" s="27">
        <v>210</v>
      </c>
      <c r="D50" s="28">
        <v>115</v>
      </c>
      <c r="E50" s="29">
        <v>75</v>
      </c>
      <c r="F50" s="28">
        <v>94</v>
      </c>
      <c r="G50" s="27">
        <v>85</v>
      </c>
      <c r="H50" s="28">
        <v>85</v>
      </c>
      <c r="I50" s="29">
        <v>85</v>
      </c>
      <c r="J50" s="28">
        <v>90</v>
      </c>
      <c r="K50" s="29">
        <v>225</v>
      </c>
      <c r="L50" s="28">
        <v>215</v>
      </c>
      <c r="M50" s="29">
        <v>225</v>
      </c>
      <c r="N50" s="30">
        <v>105</v>
      </c>
      <c r="O50" s="29">
        <v>100</v>
      </c>
      <c r="P50" s="28">
        <v>85</v>
      </c>
      <c r="Q50" s="29">
        <v>95</v>
      </c>
      <c r="R50" s="28">
        <v>75</v>
      </c>
      <c r="S50" s="29">
        <v>82</v>
      </c>
      <c r="T50" s="28">
        <v>76</v>
      </c>
      <c r="U50" s="29">
        <v>210</v>
      </c>
      <c r="V50" s="28">
        <v>210</v>
      </c>
      <c r="W50" s="32">
        <v>210</v>
      </c>
      <c r="X50" s="28">
        <v>200</v>
      </c>
      <c r="Y50" s="27">
        <v>215</v>
      </c>
      <c r="Z50" s="28">
        <v>97</v>
      </c>
      <c r="AA50" s="29">
        <v>210</v>
      </c>
      <c r="AB50" s="28">
        <v>215</v>
      </c>
      <c r="AC50" s="29">
        <v>190</v>
      </c>
      <c r="AD50" s="28">
        <v>100</v>
      </c>
      <c r="AE50" s="32"/>
      <c r="AF50" s="33">
        <v>190</v>
      </c>
      <c r="AG50" s="32"/>
      <c r="AH50" s="33">
        <v>190</v>
      </c>
      <c r="AI50" s="29">
        <v>65</v>
      </c>
      <c r="AJ50" s="28">
        <v>70</v>
      </c>
      <c r="AK50" s="29">
        <v>90</v>
      </c>
      <c r="AL50" s="28">
        <v>170</v>
      </c>
      <c r="AM50" s="29"/>
      <c r="AN50" s="28">
        <v>90</v>
      </c>
      <c r="AO50" s="7"/>
      <c r="AP50" s="29"/>
      <c r="AQ50" s="28"/>
      <c r="AR50" s="29"/>
    </row>
    <row r="51" spans="1:44" ht="15" x14ac:dyDescent="0.3">
      <c r="A51" s="47" t="s">
        <v>172</v>
      </c>
      <c r="B51" s="34" t="s">
        <v>173</v>
      </c>
      <c r="C51" s="27">
        <v>220</v>
      </c>
      <c r="D51" s="28">
        <v>120</v>
      </c>
      <c r="E51" s="29">
        <v>85</v>
      </c>
      <c r="F51" s="28">
        <v>102</v>
      </c>
      <c r="G51" s="27">
        <v>90</v>
      </c>
      <c r="H51" s="28">
        <v>89</v>
      </c>
      <c r="I51" s="29">
        <v>90</v>
      </c>
      <c r="J51" s="28">
        <v>100</v>
      </c>
      <c r="K51" s="29">
        <v>240</v>
      </c>
      <c r="L51" s="28">
        <v>230</v>
      </c>
      <c r="M51" s="29">
        <v>235</v>
      </c>
      <c r="N51" s="30">
        <v>115</v>
      </c>
      <c r="O51" s="29">
        <v>105</v>
      </c>
      <c r="P51" s="28">
        <v>90</v>
      </c>
      <c r="Q51" s="29">
        <v>100</v>
      </c>
      <c r="R51" s="28">
        <v>80</v>
      </c>
      <c r="S51" s="29">
        <v>86</v>
      </c>
      <c r="T51" s="28">
        <v>80</v>
      </c>
      <c r="U51" s="29">
        <v>230</v>
      </c>
      <c r="V51" s="28">
        <v>235</v>
      </c>
      <c r="W51" s="29">
        <v>220</v>
      </c>
      <c r="X51" s="28">
        <v>215</v>
      </c>
      <c r="Y51" s="27">
        <v>220</v>
      </c>
      <c r="Z51" s="28">
        <v>105</v>
      </c>
      <c r="AA51" s="29">
        <v>220</v>
      </c>
      <c r="AB51" s="28">
        <v>230</v>
      </c>
      <c r="AC51" s="29">
        <v>200</v>
      </c>
      <c r="AD51" s="28">
        <v>105</v>
      </c>
      <c r="AE51" s="32"/>
      <c r="AF51" s="33">
        <v>200</v>
      </c>
      <c r="AG51" s="32"/>
      <c r="AH51" s="33">
        <v>200</v>
      </c>
      <c r="AI51" s="29">
        <v>70</v>
      </c>
      <c r="AJ51" s="28">
        <v>75</v>
      </c>
      <c r="AK51" s="29">
        <v>95</v>
      </c>
      <c r="AL51" s="28">
        <v>175</v>
      </c>
      <c r="AM51" s="29"/>
      <c r="AN51" s="28">
        <v>95</v>
      </c>
      <c r="AO51" s="7"/>
      <c r="AP51" s="29"/>
      <c r="AQ51" s="28"/>
      <c r="AR51" s="29"/>
    </row>
    <row r="52" spans="1:44" ht="15" x14ac:dyDescent="0.3">
      <c r="A52" s="47" t="s">
        <v>174</v>
      </c>
      <c r="B52" s="86" t="s">
        <v>175</v>
      </c>
      <c r="C52" s="17">
        <v>0</v>
      </c>
      <c r="D52" s="20">
        <v>0</v>
      </c>
      <c r="E52" s="22">
        <v>0</v>
      </c>
      <c r="F52" s="20">
        <v>0</v>
      </c>
      <c r="G52" s="17">
        <v>0</v>
      </c>
      <c r="H52" s="20">
        <v>0</v>
      </c>
      <c r="I52" s="22">
        <v>0</v>
      </c>
      <c r="J52" s="20">
        <v>0</v>
      </c>
      <c r="K52" s="22">
        <v>0</v>
      </c>
      <c r="L52" s="20">
        <v>0</v>
      </c>
      <c r="M52" s="36">
        <v>0</v>
      </c>
      <c r="N52" s="35">
        <v>0</v>
      </c>
      <c r="O52" s="36">
        <v>0</v>
      </c>
      <c r="P52" s="20">
        <v>0</v>
      </c>
      <c r="Q52" s="22">
        <v>0</v>
      </c>
      <c r="R52" s="20">
        <v>0</v>
      </c>
      <c r="S52" s="22">
        <v>-40</v>
      </c>
      <c r="T52" s="20">
        <v>0</v>
      </c>
      <c r="U52" s="22">
        <v>0</v>
      </c>
      <c r="V52" s="20">
        <v>0</v>
      </c>
      <c r="W52" s="23">
        <v>0</v>
      </c>
      <c r="X52" s="20">
        <v>0</v>
      </c>
      <c r="Y52" s="22">
        <v>0</v>
      </c>
      <c r="Z52" s="20">
        <v>0</v>
      </c>
      <c r="AA52" s="22">
        <v>0</v>
      </c>
      <c r="AB52" s="20">
        <v>0</v>
      </c>
      <c r="AC52" s="22">
        <v>0</v>
      </c>
      <c r="AD52" s="20">
        <v>0</v>
      </c>
      <c r="AE52" s="23"/>
      <c r="AF52" s="24">
        <v>0</v>
      </c>
      <c r="AG52" s="23"/>
      <c r="AH52" s="24">
        <v>0</v>
      </c>
      <c r="AI52" s="22">
        <v>0</v>
      </c>
      <c r="AJ52" s="20">
        <v>-40</v>
      </c>
      <c r="AK52" s="22"/>
      <c r="AL52" s="20">
        <v>0</v>
      </c>
      <c r="AM52" s="22"/>
      <c r="AN52" s="20">
        <v>0</v>
      </c>
      <c r="AO52" s="4"/>
      <c r="AP52" s="22"/>
      <c r="AQ52" s="20"/>
      <c r="AR52" s="22"/>
    </row>
    <row r="53" spans="1:44" ht="15" x14ac:dyDescent="0.3">
      <c r="A53" s="47" t="s">
        <v>176</v>
      </c>
      <c r="B53" s="86" t="s">
        <v>177</v>
      </c>
      <c r="C53" s="17">
        <v>0</v>
      </c>
      <c r="D53" s="20">
        <v>0</v>
      </c>
      <c r="E53" s="22">
        <v>0</v>
      </c>
      <c r="F53" s="20">
        <v>0</v>
      </c>
      <c r="G53" s="17">
        <v>0</v>
      </c>
      <c r="H53" s="20">
        <v>0</v>
      </c>
      <c r="I53" s="22">
        <v>0</v>
      </c>
      <c r="J53" s="20">
        <v>0</v>
      </c>
      <c r="K53" s="22">
        <v>0</v>
      </c>
      <c r="L53" s="20">
        <v>0</v>
      </c>
      <c r="M53" s="36">
        <v>0</v>
      </c>
      <c r="N53" s="35">
        <v>0</v>
      </c>
      <c r="O53" s="36">
        <v>0</v>
      </c>
      <c r="P53" s="20">
        <v>0</v>
      </c>
      <c r="Q53" s="22">
        <v>0</v>
      </c>
      <c r="R53" s="20">
        <v>0</v>
      </c>
      <c r="S53" s="22">
        <v>-30</v>
      </c>
      <c r="T53" s="20">
        <v>0</v>
      </c>
      <c r="U53" s="22">
        <v>0</v>
      </c>
      <c r="V53" s="20">
        <v>0</v>
      </c>
      <c r="W53" s="23">
        <v>0</v>
      </c>
      <c r="X53" s="20">
        <v>0</v>
      </c>
      <c r="Y53" s="22">
        <v>0</v>
      </c>
      <c r="Z53" s="20">
        <v>0</v>
      </c>
      <c r="AA53" s="22">
        <v>0</v>
      </c>
      <c r="AB53" s="20">
        <v>0</v>
      </c>
      <c r="AC53" s="22">
        <v>0</v>
      </c>
      <c r="AD53" s="20">
        <v>0</v>
      </c>
      <c r="AE53" s="23"/>
      <c r="AF53" s="24">
        <v>0</v>
      </c>
      <c r="AG53" s="23"/>
      <c r="AH53" s="24">
        <v>0</v>
      </c>
      <c r="AI53" s="22">
        <v>0</v>
      </c>
      <c r="AJ53" s="20">
        <v>-30</v>
      </c>
      <c r="AK53" s="22"/>
      <c r="AL53" s="20">
        <v>0</v>
      </c>
      <c r="AM53" s="22"/>
      <c r="AN53" s="20">
        <v>0</v>
      </c>
      <c r="AO53" s="4"/>
      <c r="AP53" s="22"/>
      <c r="AQ53" s="20"/>
      <c r="AR53" s="22"/>
    </row>
    <row r="54" spans="1:44" ht="15" x14ac:dyDescent="0.3">
      <c r="A54" s="47" t="s">
        <v>178</v>
      </c>
      <c r="B54" s="86" t="s">
        <v>179</v>
      </c>
      <c r="C54" s="17">
        <v>0</v>
      </c>
      <c r="D54" s="20">
        <v>0</v>
      </c>
      <c r="E54" s="22">
        <v>0</v>
      </c>
      <c r="F54" s="20">
        <v>0</v>
      </c>
      <c r="G54" s="17">
        <v>0</v>
      </c>
      <c r="H54" s="20">
        <v>0</v>
      </c>
      <c r="I54" s="22">
        <v>0</v>
      </c>
      <c r="J54" s="20">
        <v>0</v>
      </c>
      <c r="K54" s="22">
        <v>0</v>
      </c>
      <c r="L54" s="20">
        <v>0</v>
      </c>
      <c r="M54" s="36">
        <v>0</v>
      </c>
      <c r="N54" s="35">
        <v>0</v>
      </c>
      <c r="O54" s="36">
        <v>0</v>
      </c>
      <c r="P54" s="20">
        <v>0</v>
      </c>
      <c r="Q54" s="22">
        <v>0</v>
      </c>
      <c r="R54" s="20">
        <v>0</v>
      </c>
      <c r="S54" s="22">
        <v>-20</v>
      </c>
      <c r="T54" s="20">
        <v>0</v>
      </c>
      <c r="U54" s="22">
        <v>0</v>
      </c>
      <c r="V54" s="20">
        <v>0</v>
      </c>
      <c r="W54" s="23">
        <v>0</v>
      </c>
      <c r="X54" s="20">
        <v>0</v>
      </c>
      <c r="Y54" s="22">
        <v>0</v>
      </c>
      <c r="Z54" s="20">
        <v>0</v>
      </c>
      <c r="AA54" s="22">
        <v>0</v>
      </c>
      <c r="AB54" s="20">
        <v>0</v>
      </c>
      <c r="AC54" s="22">
        <v>0</v>
      </c>
      <c r="AD54" s="20">
        <v>0</v>
      </c>
      <c r="AE54" s="23"/>
      <c r="AF54" s="24">
        <v>0</v>
      </c>
      <c r="AG54" s="23"/>
      <c r="AH54" s="24">
        <v>0</v>
      </c>
      <c r="AI54" s="22">
        <v>0</v>
      </c>
      <c r="AJ54" s="20">
        <v>-20</v>
      </c>
      <c r="AK54" s="22"/>
      <c r="AL54" s="20">
        <v>0</v>
      </c>
      <c r="AM54" s="22"/>
      <c r="AN54" s="20">
        <v>0</v>
      </c>
      <c r="AO54" s="4"/>
      <c r="AP54" s="22"/>
      <c r="AQ54" s="20"/>
      <c r="AR54" s="22"/>
    </row>
    <row r="55" spans="1:44" ht="15" x14ac:dyDescent="0.3">
      <c r="A55" s="47" t="s">
        <v>180</v>
      </c>
      <c r="B55" s="86" t="s">
        <v>181</v>
      </c>
      <c r="C55" s="17">
        <v>0</v>
      </c>
      <c r="D55" s="20">
        <v>0</v>
      </c>
      <c r="E55" s="22">
        <v>0</v>
      </c>
      <c r="F55" s="20">
        <v>0</v>
      </c>
      <c r="G55" s="17">
        <v>0</v>
      </c>
      <c r="H55" s="20">
        <v>0</v>
      </c>
      <c r="I55" s="22">
        <v>0</v>
      </c>
      <c r="J55" s="20">
        <v>0</v>
      </c>
      <c r="K55" s="22">
        <v>0</v>
      </c>
      <c r="L55" s="20">
        <v>0</v>
      </c>
      <c r="M55" s="36">
        <v>0</v>
      </c>
      <c r="N55" s="35">
        <v>0</v>
      </c>
      <c r="O55" s="36">
        <v>0</v>
      </c>
      <c r="P55" s="20">
        <v>0</v>
      </c>
      <c r="Q55" s="22">
        <v>0</v>
      </c>
      <c r="R55" s="20">
        <v>0</v>
      </c>
      <c r="S55" s="22">
        <v>-10</v>
      </c>
      <c r="T55" s="20">
        <v>0</v>
      </c>
      <c r="U55" s="22">
        <v>0</v>
      </c>
      <c r="V55" s="20">
        <v>0</v>
      </c>
      <c r="W55" s="23">
        <v>0</v>
      </c>
      <c r="X55" s="20">
        <v>0</v>
      </c>
      <c r="Y55" s="22">
        <v>0</v>
      </c>
      <c r="Z55" s="20">
        <v>0</v>
      </c>
      <c r="AA55" s="22">
        <v>0</v>
      </c>
      <c r="AB55" s="20">
        <v>0</v>
      </c>
      <c r="AC55" s="22">
        <v>0</v>
      </c>
      <c r="AD55" s="20">
        <v>0</v>
      </c>
      <c r="AE55" s="23"/>
      <c r="AF55" s="24">
        <v>0</v>
      </c>
      <c r="AG55" s="23"/>
      <c r="AH55" s="24">
        <v>0</v>
      </c>
      <c r="AI55" s="22">
        <v>0</v>
      </c>
      <c r="AJ55" s="20">
        <v>-10</v>
      </c>
      <c r="AK55" s="22"/>
      <c r="AL55" s="20">
        <v>0</v>
      </c>
      <c r="AM55" s="22"/>
      <c r="AN55" s="20">
        <v>0</v>
      </c>
      <c r="AO55" s="4"/>
      <c r="AP55" s="22"/>
      <c r="AQ55" s="20"/>
      <c r="AR55" s="22"/>
    </row>
    <row r="56" spans="1:44" ht="15" x14ac:dyDescent="0.3">
      <c r="A56" s="47" t="s">
        <v>182</v>
      </c>
      <c r="B56" s="86" t="s">
        <v>183</v>
      </c>
      <c r="C56" s="17">
        <v>0</v>
      </c>
      <c r="D56" s="20">
        <v>0</v>
      </c>
      <c r="E56" s="22">
        <v>0</v>
      </c>
      <c r="F56" s="20">
        <v>0</v>
      </c>
      <c r="G56" s="17">
        <v>0</v>
      </c>
      <c r="H56" s="20">
        <v>0</v>
      </c>
      <c r="I56" s="22">
        <v>0</v>
      </c>
      <c r="J56" s="20">
        <v>0</v>
      </c>
      <c r="K56" s="22">
        <v>0</v>
      </c>
      <c r="L56" s="20">
        <v>0</v>
      </c>
      <c r="M56" s="36">
        <v>0</v>
      </c>
      <c r="N56" s="35">
        <v>0</v>
      </c>
      <c r="O56" s="36">
        <v>0</v>
      </c>
      <c r="P56" s="20">
        <v>0</v>
      </c>
      <c r="Q56" s="22">
        <v>0</v>
      </c>
      <c r="R56" s="20">
        <v>0</v>
      </c>
      <c r="S56" s="22">
        <v>10</v>
      </c>
      <c r="T56" s="20">
        <v>0</v>
      </c>
      <c r="U56" s="22">
        <v>0</v>
      </c>
      <c r="V56" s="20">
        <v>0</v>
      </c>
      <c r="W56" s="23">
        <v>0</v>
      </c>
      <c r="X56" s="20">
        <v>0</v>
      </c>
      <c r="Y56" s="22">
        <v>0</v>
      </c>
      <c r="Z56" s="20">
        <v>0</v>
      </c>
      <c r="AA56" s="22">
        <v>0</v>
      </c>
      <c r="AB56" s="20">
        <v>0</v>
      </c>
      <c r="AC56" s="22">
        <v>0</v>
      </c>
      <c r="AD56" s="20">
        <v>0</v>
      </c>
      <c r="AE56" s="23"/>
      <c r="AF56" s="24">
        <v>0</v>
      </c>
      <c r="AG56" s="23"/>
      <c r="AH56" s="24">
        <v>0</v>
      </c>
      <c r="AI56" s="22">
        <v>0</v>
      </c>
      <c r="AJ56" s="20">
        <v>10</v>
      </c>
      <c r="AK56" s="22"/>
      <c r="AL56" s="20">
        <v>0</v>
      </c>
      <c r="AM56" s="22"/>
      <c r="AN56" s="20">
        <v>0</v>
      </c>
      <c r="AO56" s="4"/>
      <c r="AP56" s="22"/>
      <c r="AQ56" s="20"/>
      <c r="AR56" s="22"/>
    </row>
    <row r="57" spans="1:44" ht="15" x14ac:dyDescent="0.3">
      <c r="A57" s="47" t="s">
        <v>184</v>
      </c>
      <c r="B57" s="86" t="s">
        <v>185</v>
      </c>
      <c r="C57" s="17">
        <v>0</v>
      </c>
      <c r="D57" s="20">
        <v>0</v>
      </c>
      <c r="E57" s="22">
        <v>0</v>
      </c>
      <c r="F57" s="20">
        <v>0</v>
      </c>
      <c r="G57" s="17">
        <v>0</v>
      </c>
      <c r="H57" s="20">
        <v>0</v>
      </c>
      <c r="I57" s="22">
        <v>0</v>
      </c>
      <c r="J57" s="20">
        <v>0</v>
      </c>
      <c r="K57" s="22">
        <v>0</v>
      </c>
      <c r="L57" s="20">
        <v>0</v>
      </c>
      <c r="M57" s="36">
        <v>0</v>
      </c>
      <c r="N57" s="35">
        <v>0</v>
      </c>
      <c r="O57" s="36">
        <v>0</v>
      </c>
      <c r="P57" s="20">
        <v>0</v>
      </c>
      <c r="Q57" s="22">
        <v>0</v>
      </c>
      <c r="R57" s="20">
        <v>0</v>
      </c>
      <c r="S57" s="22">
        <v>20</v>
      </c>
      <c r="T57" s="20">
        <v>0</v>
      </c>
      <c r="U57" s="22">
        <v>0</v>
      </c>
      <c r="V57" s="20">
        <v>0</v>
      </c>
      <c r="W57" s="23">
        <v>0</v>
      </c>
      <c r="X57" s="20">
        <v>0</v>
      </c>
      <c r="Y57" s="22">
        <v>0</v>
      </c>
      <c r="Z57" s="20">
        <v>0</v>
      </c>
      <c r="AA57" s="22">
        <v>0</v>
      </c>
      <c r="AB57" s="20">
        <v>0</v>
      </c>
      <c r="AC57" s="22">
        <v>0</v>
      </c>
      <c r="AD57" s="20">
        <v>0</v>
      </c>
      <c r="AE57" s="23"/>
      <c r="AF57" s="24">
        <v>0</v>
      </c>
      <c r="AG57" s="23"/>
      <c r="AH57" s="24">
        <v>0</v>
      </c>
      <c r="AI57" s="22">
        <v>0</v>
      </c>
      <c r="AJ57" s="20">
        <v>20</v>
      </c>
      <c r="AK57" s="22"/>
      <c r="AL57" s="20">
        <v>0</v>
      </c>
      <c r="AM57" s="22"/>
      <c r="AN57" s="20">
        <v>0</v>
      </c>
      <c r="AO57" s="4"/>
      <c r="AP57" s="22"/>
      <c r="AQ57" s="20"/>
      <c r="AR57" s="22"/>
    </row>
    <row r="58" spans="1:44" ht="15" x14ac:dyDescent="0.3">
      <c r="A58" s="47" t="s">
        <v>186</v>
      </c>
      <c r="B58" s="86" t="s">
        <v>187</v>
      </c>
      <c r="C58" s="17">
        <v>0</v>
      </c>
      <c r="D58" s="20">
        <v>0</v>
      </c>
      <c r="E58" s="22">
        <v>0</v>
      </c>
      <c r="F58" s="20">
        <v>0</v>
      </c>
      <c r="G58" s="17">
        <v>0</v>
      </c>
      <c r="H58" s="20">
        <v>0</v>
      </c>
      <c r="I58" s="22">
        <v>0</v>
      </c>
      <c r="J58" s="20">
        <v>0</v>
      </c>
      <c r="K58" s="22">
        <v>0</v>
      </c>
      <c r="L58" s="20">
        <v>0</v>
      </c>
      <c r="M58" s="36">
        <v>0</v>
      </c>
      <c r="N58" s="35">
        <v>0</v>
      </c>
      <c r="O58" s="36">
        <v>0</v>
      </c>
      <c r="P58" s="20">
        <v>0</v>
      </c>
      <c r="Q58" s="22">
        <v>0</v>
      </c>
      <c r="R58" s="20">
        <v>0</v>
      </c>
      <c r="S58" s="22">
        <v>30</v>
      </c>
      <c r="T58" s="20">
        <v>0</v>
      </c>
      <c r="U58" s="22">
        <v>0</v>
      </c>
      <c r="V58" s="20">
        <v>0</v>
      </c>
      <c r="W58" s="23">
        <v>0</v>
      </c>
      <c r="X58" s="20">
        <v>0</v>
      </c>
      <c r="Y58" s="22">
        <v>0</v>
      </c>
      <c r="Z58" s="20">
        <v>0</v>
      </c>
      <c r="AA58" s="22">
        <v>0</v>
      </c>
      <c r="AB58" s="20">
        <v>0</v>
      </c>
      <c r="AC58" s="22">
        <v>0</v>
      </c>
      <c r="AD58" s="20">
        <v>0</v>
      </c>
      <c r="AE58" s="23"/>
      <c r="AF58" s="24">
        <v>0</v>
      </c>
      <c r="AG58" s="23"/>
      <c r="AH58" s="24">
        <v>0</v>
      </c>
      <c r="AI58" s="22">
        <v>0</v>
      </c>
      <c r="AJ58" s="20">
        <v>30</v>
      </c>
      <c r="AK58" s="22"/>
      <c r="AL58" s="20">
        <v>0</v>
      </c>
      <c r="AM58" s="22"/>
      <c r="AN58" s="20">
        <v>0</v>
      </c>
      <c r="AO58" s="4"/>
      <c r="AP58" s="22"/>
      <c r="AQ58" s="20"/>
      <c r="AR58" s="22"/>
    </row>
    <row r="59" spans="1:44" ht="15" x14ac:dyDescent="0.3">
      <c r="A59" s="47" t="s">
        <v>188</v>
      </c>
      <c r="B59" s="86" t="s">
        <v>189</v>
      </c>
      <c r="C59" s="17">
        <v>0</v>
      </c>
      <c r="D59" s="20">
        <v>0</v>
      </c>
      <c r="E59" s="22">
        <v>0</v>
      </c>
      <c r="F59" s="20">
        <v>0</v>
      </c>
      <c r="G59" s="17">
        <v>0</v>
      </c>
      <c r="H59" s="20">
        <v>0</v>
      </c>
      <c r="I59" s="22">
        <v>0</v>
      </c>
      <c r="J59" s="20">
        <v>0</v>
      </c>
      <c r="K59" s="22">
        <v>0</v>
      </c>
      <c r="L59" s="20">
        <v>0</v>
      </c>
      <c r="M59" s="36">
        <v>0</v>
      </c>
      <c r="N59" s="35">
        <v>0</v>
      </c>
      <c r="O59" s="36">
        <v>0</v>
      </c>
      <c r="P59" s="20">
        <v>0</v>
      </c>
      <c r="Q59" s="22">
        <v>0</v>
      </c>
      <c r="R59" s="20">
        <v>0</v>
      </c>
      <c r="S59" s="22">
        <v>40</v>
      </c>
      <c r="T59" s="20">
        <v>0</v>
      </c>
      <c r="U59" s="22">
        <v>0</v>
      </c>
      <c r="V59" s="20">
        <v>0</v>
      </c>
      <c r="W59" s="23">
        <v>0</v>
      </c>
      <c r="X59" s="20">
        <v>0</v>
      </c>
      <c r="Y59" s="22">
        <v>0</v>
      </c>
      <c r="Z59" s="20">
        <v>0</v>
      </c>
      <c r="AA59" s="22">
        <v>0</v>
      </c>
      <c r="AB59" s="20">
        <v>0</v>
      </c>
      <c r="AC59" s="22">
        <v>0</v>
      </c>
      <c r="AD59" s="20">
        <v>0</v>
      </c>
      <c r="AE59" s="23"/>
      <c r="AF59" s="24">
        <v>0</v>
      </c>
      <c r="AG59" s="23"/>
      <c r="AH59" s="24">
        <v>0</v>
      </c>
      <c r="AI59" s="22">
        <v>0</v>
      </c>
      <c r="AJ59" s="20">
        <v>40</v>
      </c>
      <c r="AK59" s="22"/>
      <c r="AL59" s="20">
        <v>0</v>
      </c>
      <c r="AM59" s="22"/>
      <c r="AN59" s="20">
        <v>0</v>
      </c>
      <c r="AO59" s="4"/>
      <c r="AP59" s="22"/>
      <c r="AQ59" s="20"/>
      <c r="AR59" s="22"/>
    </row>
    <row r="60" spans="1:44" ht="15" x14ac:dyDescent="0.3">
      <c r="A60" s="47" t="s">
        <v>190</v>
      </c>
      <c r="B60" s="86" t="s">
        <v>191</v>
      </c>
      <c r="C60" s="17">
        <v>0</v>
      </c>
      <c r="D60" s="20">
        <v>0</v>
      </c>
      <c r="E60" s="22">
        <v>0</v>
      </c>
      <c r="F60" s="20">
        <v>0</v>
      </c>
      <c r="G60" s="17">
        <v>0</v>
      </c>
      <c r="H60" s="20">
        <v>-50</v>
      </c>
      <c r="I60" s="22">
        <v>-50</v>
      </c>
      <c r="J60" s="20">
        <v>0</v>
      </c>
      <c r="K60" s="22">
        <v>0</v>
      </c>
      <c r="L60" s="20">
        <v>0</v>
      </c>
      <c r="M60" s="36">
        <v>0</v>
      </c>
      <c r="N60" s="35">
        <v>0</v>
      </c>
      <c r="O60" s="36">
        <v>-50</v>
      </c>
      <c r="P60" s="20">
        <v>0</v>
      </c>
      <c r="Q60" s="22">
        <v>0</v>
      </c>
      <c r="R60" s="20">
        <v>0</v>
      </c>
      <c r="S60" s="22">
        <v>-40</v>
      </c>
      <c r="T60" s="20">
        <v>0</v>
      </c>
      <c r="U60" s="22">
        <v>0</v>
      </c>
      <c r="V60" s="20">
        <v>0</v>
      </c>
      <c r="W60" s="23">
        <v>0</v>
      </c>
      <c r="X60" s="20">
        <v>0</v>
      </c>
      <c r="Y60" s="22">
        <v>0</v>
      </c>
      <c r="Z60" s="20">
        <v>0</v>
      </c>
      <c r="AA60" s="22">
        <v>0</v>
      </c>
      <c r="AB60" s="20">
        <v>0</v>
      </c>
      <c r="AC60" s="22">
        <v>0</v>
      </c>
      <c r="AD60" s="20">
        <v>-50</v>
      </c>
      <c r="AE60" s="23"/>
      <c r="AF60" s="24">
        <v>0</v>
      </c>
      <c r="AG60" s="23"/>
      <c r="AH60" s="24">
        <v>0</v>
      </c>
      <c r="AI60" s="22">
        <v>0</v>
      </c>
      <c r="AJ60" s="20">
        <v>-40</v>
      </c>
      <c r="AK60" s="22"/>
      <c r="AL60" s="20">
        <v>0</v>
      </c>
      <c r="AM60" s="22"/>
      <c r="AN60" s="20">
        <v>0</v>
      </c>
      <c r="AO60" s="4"/>
      <c r="AP60" s="22"/>
      <c r="AQ60" s="20"/>
      <c r="AR60" s="22"/>
    </row>
    <row r="61" spans="1:44" ht="15" x14ac:dyDescent="0.3">
      <c r="A61" s="47" t="s">
        <v>192</v>
      </c>
      <c r="B61" s="86" t="s">
        <v>193</v>
      </c>
      <c r="C61" s="17">
        <v>0</v>
      </c>
      <c r="D61" s="20">
        <v>0</v>
      </c>
      <c r="E61" s="22">
        <v>0</v>
      </c>
      <c r="F61" s="20">
        <v>0</v>
      </c>
      <c r="G61" s="17">
        <v>0</v>
      </c>
      <c r="H61" s="20">
        <v>-40</v>
      </c>
      <c r="I61" s="22">
        <v>-30</v>
      </c>
      <c r="J61" s="20">
        <v>0</v>
      </c>
      <c r="K61" s="22">
        <v>0</v>
      </c>
      <c r="L61" s="20">
        <v>0</v>
      </c>
      <c r="M61" s="36">
        <v>0</v>
      </c>
      <c r="N61" s="35">
        <v>0</v>
      </c>
      <c r="O61" s="36">
        <v>-30</v>
      </c>
      <c r="P61" s="20">
        <v>0</v>
      </c>
      <c r="Q61" s="22">
        <v>0</v>
      </c>
      <c r="R61" s="20">
        <v>0</v>
      </c>
      <c r="S61" s="22">
        <v>-30</v>
      </c>
      <c r="T61" s="20">
        <v>0</v>
      </c>
      <c r="U61" s="22">
        <v>0</v>
      </c>
      <c r="V61" s="20">
        <v>0</v>
      </c>
      <c r="W61" s="23">
        <v>0</v>
      </c>
      <c r="X61" s="20">
        <v>0</v>
      </c>
      <c r="Y61" s="22">
        <v>0</v>
      </c>
      <c r="Z61" s="20">
        <v>0</v>
      </c>
      <c r="AA61" s="22">
        <v>0</v>
      </c>
      <c r="AB61" s="20">
        <v>0</v>
      </c>
      <c r="AC61" s="22">
        <v>0</v>
      </c>
      <c r="AD61" s="20">
        <v>-30</v>
      </c>
      <c r="AE61" s="23"/>
      <c r="AF61" s="24">
        <v>0</v>
      </c>
      <c r="AG61" s="23"/>
      <c r="AH61" s="24">
        <v>0</v>
      </c>
      <c r="AI61" s="22">
        <v>0</v>
      </c>
      <c r="AJ61" s="20">
        <v>-30</v>
      </c>
      <c r="AK61" s="22"/>
      <c r="AL61" s="20">
        <v>0</v>
      </c>
      <c r="AM61" s="22"/>
      <c r="AN61" s="20">
        <v>0</v>
      </c>
      <c r="AO61" s="4"/>
      <c r="AP61" s="22"/>
      <c r="AQ61" s="20"/>
      <c r="AR61" s="22"/>
    </row>
    <row r="62" spans="1:44" ht="15" x14ac:dyDescent="0.3">
      <c r="A62" s="47" t="s">
        <v>194</v>
      </c>
      <c r="B62" s="86" t="s">
        <v>195</v>
      </c>
      <c r="C62" s="17">
        <v>0</v>
      </c>
      <c r="D62" s="20">
        <v>0</v>
      </c>
      <c r="E62" s="22">
        <v>0</v>
      </c>
      <c r="F62" s="20">
        <v>0</v>
      </c>
      <c r="G62" s="17">
        <v>0</v>
      </c>
      <c r="H62" s="20">
        <v>-30</v>
      </c>
      <c r="I62" s="22">
        <v>-20</v>
      </c>
      <c r="J62" s="20">
        <v>0</v>
      </c>
      <c r="K62" s="22">
        <v>0</v>
      </c>
      <c r="L62" s="20">
        <v>0</v>
      </c>
      <c r="M62" s="36">
        <v>0</v>
      </c>
      <c r="N62" s="35">
        <v>0</v>
      </c>
      <c r="O62" s="36">
        <v>-20</v>
      </c>
      <c r="P62" s="20">
        <v>0</v>
      </c>
      <c r="Q62" s="22">
        <v>0</v>
      </c>
      <c r="R62" s="20">
        <v>0</v>
      </c>
      <c r="S62" s="22">
        <v>-20</v>
      </c>
      <c r="T62" s="20">
        <v>0</v>
      </c>
      <c r="U62" s="22">
        <v>0</v>
      </c>
      <c r="V62" s="20">
        <v>0</v>
      </c>
      <c r="W62" s="23">
        <v>0</v>
      </c>
      <c r="X62" s="20">
        <v>0</v>
      </c>
      <c r="Y62" s="22">
        <v>0</v>
      </c>
      <c r="Z62" s="20">
        <v>0</v>
      </c>
      <c r="AA62" s="22">
        <v>0</v>
      </c>
      <c r="AB62" s="20">
        <v>0</v>
      </c>
      <c r="AC62" s="22">
        <v>0</v>
      </c>
      <c r="AD62" s="20">
        <v>-20</v>
      </c>
      <c r="AE62" s="23"/>
      <c r="AF62" s="24">
        <v>0</v>
      </c>
      <c r="AG62" s="23"/>
      <c r="AH62" s="24">
        <v>0</v>
      </c>
      <c r="AI62" s="22">
        <v>0</v>
      </c>
      <c r="AJ62" s="20">
        <v>-20</v>
      </c>
      <c r="AK62" s="22"/>
      <c r="AL62" s="20">
        <v>0</v>
      </c>
      <c r="AM62" s="22"/>
      <c r="AN62" s="20">
        <v>0</v>
      </c>
      <c r="AO62" s="4"/>
      <c r="AP62" s="22"/>
      <c r="AQ62" s="20"/>
      <c r="AR62" s="22"/>
    </row>
    <row r="63" spans="1:44" ht="15" x14ac:dyDescent="0.3">
      <c r="A63" s="47" t="s">
        <v>196</v>
      </c>
      <c r="B63" s="86" t="s">
        <v>197</v>
      </c>
      <c r="C63" s="17">
        <v>0</v>
      </c>
      <c r="D63" s="20">
        <v>0</v>
      </c>
      <c r="E63" s="22">
        <v>0</v>
      </c>
      <c r="F63" s="20">
        <v>0</v>
      </c>
      <c r="G63" s="17">
        <v>0</v>
      </c>
      <c r="H63" s="20">
        <v>-20</v>
      </c>
      <c r="I63" s="22">
        <v>-10</v>
      </c>
      <c r="J63" s="20">
        <v>0</v>
      </c>
      <c r="K63" s="22">
        <v>0</v>
      </c>
      <c r="L63" s="20">
        <v>0</v>
      </c>
      <c r="M63" s="36">
        <v>0</v>
      </c>
      <c r="N63" s="35">
        <v>0</v>
      </c>
      <c r="O63" s="36">
        <v>-10</v>
      </c>
      <c r="P63" s="20">
        <v>0</v>
      </c>
      <c r="Q63" s="22">
        <v>0</v>
      </c>
      <c r="R63" s="20">
        <v>0</v>
      </c>
      <c r="S63" s="22">
        <v>-10</v>
      </c>
      <c r="T63" s="20">
        <v>0</v>
      </c>
      <c r="U63" s="22">
        <v>0</v>
      </c>
      <c r="V63" s="20">
        <v>0</v>
      </c>
      <c r="W63" s="23">
        <v>0</v>
      </c>
      <c r="X63" s="20">
        <v>0</v>
      </c>
      <c r="Y63" s="22">
        <v>0</v>
      </c>
      <c r="Z63" s="20">
        <v>0</v>
      </c>
      <c r="AA63" s="22">
        <v>0</v>
      </c>
      <c r="AB63" s="20">
        <v>0</v>
      </c>
      <c r="AC63" s="22">
        <v>0</v>
      </c>
      <c r="AD63" s="20">
        <v>-10</v>
      </c>
      <c r="AE63" s="23"/>
      <c r="AF63" s="24">
        <v>0</v>
      </c>
      <c r="AG63" s="23"/>
      <c r="AH63" s="24">
        <v>0</v>
      </c>
      <c r="AI63" s="22">
        <v>0</v>
      </c>
      <c r="AJ63" s="20">
        <v>-10</v>
      </c>
      <c r="AK63" s="22"/>
      <c r="AL63" s="20">
        <v>0</v>
      </c>
      <c r="AM63" s="22"/>
      <c r="AN63" s="20">
        <v>0</v>
      </c>
      <c r="AO63" s="4"/>
      <c r="AP63" s="22"/>
      <c r="AQ63" s="20"/>
      <c r="AR63" s="22"/>
    </row>
    <row r="64" spans="1:44" ht="15" x14ac:dyDescent="0.3">
      <c r="A64" s="47" t="s">
        <v>198</v>
      </c>
      <c r="B64" s="86" t="s">
        <v>199</v>
      </c>
      <c r="C64" s="17">
        <v>0</v>
      </c>
      <c r="D64" s="20">
        <v>0</v>
      </c>
      <c r="E64" s="22">
        <v>0</v>
      </c>
      <c r="F64" s="20">
        <v>0</v>
      </c>
      <c r="G64" s="17">
        <v>0</v>
      </c>
      <c r="H64" s="20">
        <v>20</v>
      </c>
      <c r="I64" s="22">
        <v>10</v>
      </c>
      <c r="J64" s="20">
        <v>0</v>
      </c>
      <c r="K64" s="22">
        <v>0</v>
      </c>
      <c r="L64" s="20">
        <v>0</v>
      </c>
      <c r="M64" s="36">
        <v>0</v>
      </c>
      <c r="N64" s="35">
        <v>0</v>
      </c>
      <c r="O64" s="36">
        <v>10</v>
      </c>
      <c r="P64" s="20">
        <v>0</v>
      </c>
      <c r="Q64" s="22">
        <v>0</v>
      </c>
      <c r="R64" s="20">
        <v>0</v>
      </c>
      <c r="S64" s="22">
        <v>10</v>
      </c>
      <c r="T64" s="20">
        <v>0</v>
      </c>
      <c r="U64" s="22">
        <v>0</v>
      </c>
      <c r="V64" s="20">
        <v>0</v>
      </c>
      <c r="W64" s="23">
        <v>0</v>
      </c>
      <c r="X64" s="20">
        <v>0</v>
      </c>
      <c r="Y64" s="22">
        <v>0</v>
      </c>
      <c r="Z64" s="20">
        <v>0</v>
      </c>
      <c r="AA64" s="22">
        <v>0</v>
      </c>
      <c r="AB64" s="20">
        <v>0</v>
      </c>
      <c r="AC64" s="22">
        <v>0</v>
      </c>
      <c r="AD64" s="20">
        <v>10</v>
      </c>
      <c r="AE64" s="23"/>
      <c r="AF64" s="24">
        <v>0</v>
      </c>
      <c r="AG64" s="23"/>
      <c r="AH64" s="24">
        <v>0</v>
      </c>
      <c r="AI64" s="22">
        <v>0</v>
      </c>
      <c r="AJ64" s="20">
        <v>10</v>
      </c>
      <c r="AK64" s="22"/>
      <c r="AL64" s="20">
        <v>0</v>
      </c>
      <c r="AM64" s="22"/>
      <c r="AN64" s="20">
        <v>0</v>
      </c>
      <c r="AO64" s="4"/>
      <c r="AP64" s="22"/>
      <c r="AQ64" s="20"/>
      <c r="AR64" s="22"/>
    </row>
    <row r="65" spans="1:44" ht="15" x14ac:dyDescent="0.3">
      <c r="A65" s="47" t="s">
        <v>200</v>
      </c>
      <c r="B65" s="86" t="s">
        <v>201</v>
      </c>
      <c r="C65" s="17">
        <v>0</v>
      </c>
      <c r="D65" s="20">
        <v>0</v>
      </c>
      <c r="E65" s="22">
        <v>0</v>
      </c>
      <c r="F65" s="20">
        <v>0</v>
      </c>
      <c r="G65" s="17">
        <v>0</v>
      </c>
      <c r="H65" s="20">
        <v>30</v>
      </c>
      <c r="I65" s="22">
        <v>20</v>
      </c>
      <c r="J65" s="20">
        <v>0</v>
      </c>
      <c r="K65" s="22">
        <v>0</v>
      </c>
      <c r="L65" s="20">
        <v>0</v>
      </c>
      <c r="M65" s="36">
        <v>0</v>
      </c>
      <c r="N65" s="35">
        <v>0</v>
      </c>
      <c r="O65" s="36">
        <v>20</v>
      </c>
      <c r="P65" s="20">
        <v>0</v>
      </c>
      <c r="Q65" s="22">
        <v>0</v>
      </c>
      <c r="R65" s="20">
        <v>0</v>
      </c>
      <c r="S65" s="22">
        <v>20</v>
      </c>
      <c r="T65" s="20">
        <v>0</v>
      </c>
      <c r="U65" s="22">
        <v>0</v>
      </c>
      <c r="V65" s="20">
        <v>0</v>
      </c>
      <c r="W65" s="23">
        <v>0</v>
      </c>
      <c r="X65" s="20">
        <v>0</v>
      </c>
      <c r="Y65" s="22">
        <v>0</v>
      </c>
      <c r="Z65" s="20">
        <v>0</v>
      </c>
      <c r="AA65" s="22">
        <v>0</v>
      </c>
      <c r="AB65" s="20">
        <v>0</v>
      </c>
      <c r="AC65" s="22">
        <v>0</v>
      </c>
      <c r="AD65" s="20">
        <v>20</v>
      </c>
      <c r="AE65" s="23"/>
      <c r="AF65" s="24">
        <v>0</v>
      </c>
      <c r="AG65" s="23"/>
      <c r="AH65" s="24">
        <v>0</v>
      </c>
      <c r="AI65" s="22">
        <v>0</v>
      </c>
      <c r="AJ65" s="20">
        <v>20</v>
      </c>
      <c r="AK65" s="22"/>
      <c r="AL65" s="20">
        <v>0</v>
      </c>
      <c r="AM65" s="22"/>
      <c r="AN65" s="20">
        <v>0</v>
      </c>
      <c r="AO65" s="4"/>
      <c r="AP65" s="22"/>
      <c r="AQ65" s="20"/>
      <c r="AR65" s="22"/>
    </row>
    <row r="66" spans="1:44" ht="15" x14ac:dyDescent="0.3">
      <c r="A66" s="47" t="s">
        <v>202</v>
      </c>
      <c r="B66" s="86" t="s">
        <v>203</v>
      </c>
      <c r="C66" s="17">
        <v>0</v>
      </c>
      <c r="D66" s="20">
        <v>0</v>
      </c>
      <c r="E66" s="22">
        <v>0</v>
      </c>
      <c r="F66" s="20">
        <v>0</v>
      </c>
      <c r="G66" s="17">
        <v>0</v>
      </c>
      <c r="H66" s="20">
        <v>40</v>
      </c>
      <c r="I66" s="22">
        <v>30</v>
      </c>
      <c r="J66" s="20">
        <v>0</v>
      </c>
      <c r="K66" s="22">
        <v>0</v>
      </c>
      <c r="L66" s="20">
        <v>0</v>
      </c>
      <c r="M66" s="36">
        <v>0</v>
      </c>
      <c r="N66" s="35">
        <v>0</v>
      </c>
      <c r="O66" s="36">
        <v>30</v>
      </c>
      <c r="P66" s="20">
        <v>0</v>
      </c>
      <c r="Q66" s="22">
        <v>0</v>
      </c>
      <c r="R66" s="20">
        <v>0</v>
      </c>
      <c r="S66" s="22">
        <v>30</v>
      </c>
      <c r="T66" s="20">
        <v>0</v>
      </c>
      <c r="U66" s="22">
        <v>0</v>
      </c>
      <c r="V66" s="20">
        <v>0</v>
      </c>
      <c r="W66" s="23">
        <v>0</v>
      </c>
      <c r="X66" s="20">
        <v>0</v>
      </c>
      <c r="Y66" s="22">
        <v>0</v>
      </c>
      <c r="Z66" s="20">
        <v>0</v>
      </c>
      <c r="AA66" s="22">
        <v>0</v>
      </c>
      <c r="AB66" s="20">
        <v>0</v>
      </c>
      <c r="AC66" s="22">
        <v>0</v>
      </c>
      <c r="AD66" s="20">
        <v>30</v>
      </c>
      <c r="AE66" s="23"/>
      <c r="AF66" s="24">
        <v>0</v>
      </c>
      <c r="AG66" s="23"/>
      <c r="AH66" s="24">
        <v>0</v>
      </c>
      <c r="AI66" s="22">
        <v>0</v>
      </c>
      <c r="AJ66" s="20">
        <v>30</v>
      </c>
      <c r="AK66" s="22"/>
      <c r="AL66" s="20">
        <v>0</v>
      </c>
      <c r="AM66" s="22"/>
      <c r="AN66" s="20">
        <v>0</v>
      </c>
      <c r="AO66" s="4"/>
      <c r="AP66" s="22"/>
      <c r="AQ66" s="20"/>
      <c r="AR66" s="22"/>
    </row>
    <row r="67" spans="1:44" ht="15" x14ac:dyDescent="0.3">
      <c r="A67" s="47" t="s">
        <v>204</v>
      </c>
      <c r="B67" s="86" t="s">
        <v>205</v>
      </c>
      <c r="C67" s="17">
        <v>0</v>
      </c>
      <c r="D67" s="20">
        <v>0</v>
      </c>
      <c r="E67" s="22">
        <v>0</v>
      </c>
      <c r="F67" s="20">
        <v>0</v>
      </c>
      <c r="G67" s="17">
        <v>0</v>
      </c>
      <c r="H67" s="20">
        <v>50</v>
      </c>
      <c r="I67" s="22">
        <v>50</v>
      </c>
      <c r="J67" s="20">
        <v>0</v>
      </c>
      <c r="K67" s="22">
        <v>0</v>
      </c>
      <c r="L67" s="20">
        <v>0</v>
      </c>
      <c r="M67" s="36">
        <v>0</v>
      </c>
      <c r="N67" s="35">
        <v>0</v>
      </c>
      <c r="O67" s="36">
        <v>50</v>
      </c>
      <c r="P67" s="20">
        <v>0</v>
      </c>
      <c r="Q67" s="22">
        <v>0</v>
      </c>
      <c r="R67" s="20">
        <v>0</v>
      </c>
      <c r="S67" s="22">
        <v>40</v>
      </c>
      <c r="T67" s="20">
        <v>0</v>
      </c>
      <c r="U67" s="22">
        <v>0</v>
      </c>
      <c r="V67" s="20">
        <v>0</v>
      </c>
      <c r="W67" s="23">
        <v>0</v>
      </c>
      <c r="X67" s="20">
        <v>0</v>
      </c>
      <c r="Y67" s="22">
        <v>0</v>
      </c>
      <c r="Z67" s="20">
        <v>0</v>
      </c>
      <c r="AA67" s="22">
        <v>0</v>
      </c>
      <c r="AB67" s="20">
        <v>0</v>
      </c>
      <c r="AC67" s="22">
        <v>0</v>
      </c>
      <c r="AD67" s="20">
        <v>50</v>
      </c>
      <c r="AE67" s="23"/>
      <c r="AF67" s="24">
        <v>0</v>
      </c>
      <c r="AG67" s="23"/>
      <c r="AH67" s="24">
        <v>0</v>
      </c>
      <c r="AI67" s="22">
        <v>0</v>
      </c>
      <c r="AJ67" s="20">
        <v>40</v>
      </c>
      <c r="AK67" s="22"/>
      <c r="AL67" s="20">
        <v>0</v>
      </c>
      <c r="AM67" s="22"/>
      <c r="AN67" s="20">
        <v>0</v>
      </c>
      <c r="AO67" s="4"/>
      <c r="AP67" s="22"/>
      <c r="AQ67" s="20"/>
      <c r="AR67" s="22"/>
    </row>
    <row r="68" spans="1:44" ht="15" x14ac:dyDescent="0.3">
      <c r="A68" s="47" t="s">
        <v>206</v>
      </c>
      <c r="B68" s="86" t="s">
        <v>207</v>
      </c>
      <c r="C68" s="17">
        <v>0</v>
      </c>
      <c r="D68" s="20">
        <v>0</v>
      </c>
      <c r="E68" s="22">
        <v>0</v>
      </c>
      <c r="F68" s="20">
        <v>0</v>
      </c>
      <c r="G68" s="17">
        <v>0</v>
      </c>
      <c r="H68" s="20">
        <v>0</v>
      </c>
      <c r="I68" s="22">
        <v>0</v>
      </c>
      <c r="J68" s="20">
        <v>0</v>
      </c>
      <c r="K68" s="22">
        <v>0</v>
      </c>
      <c r="L68" s="20">
        <v>0</v>
      </c>
      <c r="M68" s="36">
        <v>0</v>
      </c>
      <c r="N68" s="35">
        <v>0</v>
      </c>
      <c r="O68" s="36">
        <v>0</v>
      </c>
      <c r="P68" s="20">
        <v>0</v>
      </c>
      <c r="Q68" s="22">
        <v>0</v>
      </c>
      <c r="R68" s="20">
        <v>0</v>
      </c>
      <c r="S68" s="22">
        <v>0</v>
      </c>
      <c r="T68" s="20">
        <v>0</v>
      </c>
      <c r="U68" s="22">
        <v>0</v>
      </c>
      <c r="V68" s="20">
        <v>0</v>
      </c>
      <c r="W68" s="23">
        <v>0</v>
      </c>
      <c r="X68" s="20">
        <v>0</v>
      </c>
      <c r="Y68" s="22">
        <v>0</v>
      </c>
      <c r="Z68" s="20">
        <v>0</v>
      </c>
      <c r="AA68" s="22">
        <v>0</v>
      </c>
      <c r="AB68" s="20">
        <v>0</v>
      </c>
      <c r="AC68" s="22">
        <v>0</v>
      </c>
      <c r="AD68" s="20">
        <v>0</v>
      </c>
      <c r="AE68" s="23"/>
      <c r="AF68" s="24">
        <v>0</v>
      </c>
      <c r="AG68" s="23"/>
      <c r="AH68" s="24">
        <v>0</v>
      </c>
      <c r="AI68" s="22">
        <v>0</v>
      </c>
      <c r="AJ68" s="20">
        <v>0</v>
      </c>
      <c r="AK68" s="22"/>
      <c r="AL68" s="20">
        <v>0</v>
      </c>
      <c r="AM68" s="4"/>
      <c r="AN68" s="20">
        <v>0</v>
      </c>
      <c r="AO68" s="4"/>
      <c r="AP68" s="22"/>
      <c r="AQ68" s="20"/>
      <c r="AR68" s="22"/>
    </row>
    <row r="69" spans="1:44" ht="15" x14ac:dyDescent="0.3">
      <c r="A69" s="47" t="s">
        <v>208</v>
      </c>
      <c r="B69" s="86" t="s">
        <v>209</v>
      </c>
      <c r="C69" s="17">
        <v>0</v>
      </c>
      <c r="D69" s="20">
        <v>0</v>
      </c>
      <c r="E69" s="22">
        <v>0</v>
      </c>
      <c r="F69" s="20">
        <v>0</v>
      </c>
      <c r="G69" s="17">
        <v>0</v>
      </c>
      <c r="H69" s="20">
        <v>0</v>
      </c>
      <c r="I69" s="22">
        <v>0</v>
      </c>
      <c r="J69" s="20">
        <v>0</v>
      </c>
      <c r="K69" s="22">
        <v>0</v>
      </c>
      <c r="L69" s="20">
        <v>0</v>
      </c>
      <c r="M69" s="36">
        <v>0</v>
      </c>
      <c r="N69" s="35">
        <v>0</v>
      </c>
      <c r="O69" s="36">
        <v>0</v>
      </c>
      <c r="P69" s="20">
        <v>0</v>
      </c>
      <c r="Q69" s="22">
        <v>0</v>
      </c>
      <c r="R69" s="20">
        <v>0</v>
      </c>
      <c r="S69" s="22">
        <v>0</v>
      </c>
      <c r="T69" s="20">
        <v>0</v>
      </c>
      <c r="U69" s="22">
        <v>0</v>
      </c>
      <c r="V69" s="20">
        <v>0</v>
      </c>
      <c r="W69" s="23">
        <v>0</v>
      </c>
      <c r="X69" s="20">
        <v>0</v>
      </c>
      <c r="Y69" s="22">
        <v>0</v>
      </c>
      <c r="Z69" s="20">
        <v>0</v>
      </c>
      <c r="AA69" s="22">
        <v>0</v>
      </c>
      <c r="AB69" s="20">
        <v>0</v>
      </c>
      <c r="AC69" s="22">
        <v>0</v>
      </c>
      <c r="AD69" s="20">
        <v>0</v>
      </c>
      <c r="AE69" s="23"/>
      <c r="AF69" s="24">
        <v>0</v>
      </c>
      <c r="AG69" s="23"/>
      <c r="AH69" s="24">
        <v>0</v>
      </c>
      <c r="AI69" s="22">
        <v>0</v>
      </c>
      <c r="AJ69" s="20">
        <v>0</v>
      </c>
      <c r="AK69" s="22"/>
      <c r="AL69" s="20">
        <v>0</v>
      </c>
      <c r="AM69" s="22"/>
      <c r="AN69" s="20">
        <v>0</v>
      </c>
      <c r="AO69" s="4"/>
      <c r="AP69" s="22"/>
      <c r="AQ69" s="20"/>
      <c r="AR69" s="22"/>
    </row>
    <row r="70" spans="1:44" ht="15" x14ac:dyDescent="0.3">
      <c r="A70" s="47" t="s">
        <v>210</v>
      </c>
      <c r="B70" s="86" t="s">
        <v>211</v>
      </c>
      <c r="C70" s="17">
        <v>0</v>
      </c>
      <c r="D70" s="20">
        <v>0</v>
      </c>
      <c r="E70" s="22">
        <v>0</v>
      </c>
      <c r="F70" s="20">
        <v>0</v>
      </c>
      <c r="G70" s="17">
        <v>0</v>
      </c>
      <c r="H70" s="20">
        <v>0</v>
      </c>
      <c r="I70" s="22">
        <v>0</v>
      </c>
      <c r="J70" s="20">
        <v>0</v>
      </c>
      <c r="K70" s="22">
        <v>0</v>
      </c>
      <c r="L70" s="20">
        <v>0</v>
      </c>
      <c r="M70" s="36">
        <v>0</v>
      </c>
      <c r="N70" s="35">
        <v>0</v>
      </c>
      <c r="O70" s="36">
        <v>0</v>
      </c>
      <c r="P70" s="20">
        <v>0</v>
      </c>
      <c r="Q70" s="22">
        <v>0</v>
      </c>
      <c r="R70" s="20">
        <v>0</v>
      </c>
      <c r="S70" s="22">
        <v>0</v>
      </c>
      <c r="T70" s="20">
        <v>0</v>
      </c>
      <c r="U70" s="22">
        <v>0</v>
      </c>
      <c r="V70" s="20">
        <v>0</v>
      </c>
      <c r="W70" s="23">
        <v>0</v>
      </c>
      <c r="X70" s="20">
        <v>0</v>
      </c>
      <c r="Y70" s="22">
        <v>0</v>
      </c>
      <c r="Z70" s="20">
        <v>0</v>
      </c>
      <c r="AA70" s="22">
        <v>0</v>
      </c>
      <c r="AB70" s="20">
        <v>0</v>
      </c>
      <c r="AC70" s="22">
        <v>0</v>
      </c>
      <c r="AD70" s="20">
        <v>0</v>
      </c>
      <c r="AE70" s="23"/>
      <c r="AF70" s="24">
        <v>0</v>
      </c>
      <c r="AG70" s="23"/>
      <c r="AH70" s="24">
        <v>0</v>
      </c>
      <c r="AI70" s="22">
        <v>0</v>
      </c>
      <c r="AJ70" s="20">
        <v>0</v>
      </c>
      <c r="AK70" s="22"/>
      <c r="AL70" s="20">
        <v>0</v>
      </c>
      <c r="AM70" s="22"/>
      <c r="AN70" s="20">
        <v>0</v>
      </c>
      <c r="AO70" s="4"/>
      <c r="AP70" s="22"/>
      <c r="AQ70" s="20"/>
      <c r="AR70" s="22"/>
    </row>
    <row r="71" spans="1:44" ht="15" x14ac:dyDescent="0.3">
      <c r="A71" s="47" t="s">
        <v>212</v>
      </c>
      <c r="B71" s="86" t="s">
        <v>213</v>
      </c>
      <c r="C71" s="17">
        <v>0</v>
      </c>
      <c r="D71" s="20">
        <v>0</v>
      </c>
      <c r="E71" s="22">
        <v>0</v>
      </c>
      <c r="F71" s="20">
        <v>0</v>
      </c>
      <c r="G71" s="17">
        <v>0</v>
      </c>
      <c r="H71" s="20">
        <v>0</v>
      </c>
      <c r="I71" s="22">
        <v>0</v>
      </c>
      <c r="J71" s="20">
        <v>0</v>
      </c>
      <c r="K71" s="22">
        <v>0</v>
      </c>
      <c r="L71" s="20">
        <v>0</v>
      </c>
      <c r="M71" s="36">
        <v>0</v>
      </c>
      <c r="N71" s="35">
        <v>0</v>
      </c>
      <c r="O71" s="36">
        <v>0</v>
      </c>
      <c r="P71" s="20">
        <v>0</v>
      </c>
      <c r="Q71" s="22">
        <v>0</v>
      </c>
      <c r="R71" s="20">
        <v>0</v>
      </c>
      <c r="S71" s="22">
        <v>0</v>
      </c>
      <c r="T71" s="20">
        <v>0</v>
      </c>
      <c r="U71" s="22">
        <v>0</v>
      </c>
      <c r="V71" s="20">
        <v>0</v>
      </c>
      <c r="W71" s="23">
        <v>0</v>
      </c>
      <c r="X71" s="20">
        <v>0</v>
      </c>
      <c r="Y71" s="22">
        <v>0</v>
      </c>
      <c r="Z71" s="20">
        <v>0</v>
      </c>
      <c r="AA71" s="22">
        <v>0</v>
      </c>
      <c r="AB71" s="20">
        <v>0</v>
      </c>
      <c r="AC71" s="22">
        <v>0</v>
      </c>
      <c r="AD71" s="20">
        <v>0</v>
      </c>
      <c r="AE71" s="23"/>
      <c r="AF71" s="24">
        <v>0</v>
      </c>
      <c r="AG71" s="23"/>
      <c r="AH71" s="24">
        <v>0</v>
      </c>
      <c r="AI71" s="22">
        <v>0</v>
      </c>
      <c r="AJ71" s="20">
        <v>0</v>
      </c>
      <c r="AK71" s="22"/>
      <c r="AL71" s="20">
        <v>0</v>
      </c>
      <c r="AM71" s="22"/>
      <c r="AN71" s="20">
        <v>0</v>
      </c>
      <c r="AO71" s="4"/>
      <c r="AP71" s="22"/>
      <c r="AQ71" s="20"/>
      <c r="AR71" s="22"/>
    </row>
    <row r="72" spans="1:44" ht="15" x14ac:dyDescent="0.3">
      <c r="A72" s="110" t="s">
        <v>214</v>
      </c>
      <c r="B72" s="86" t="s">
        <v>215</v>
      </c>
      <c r="C72" s="111">
        <v>0</v>
      </c>
      <c r="D72" s="112">
        <v>0</v>
      </c>
      <c r="E72" s="113">
        <v>0</v>
      </c>
      <c r="F72" s="112">
        <v>0</v>
      </c>
      <c r="G72" s="111">
        <v>0</v>
      </c>
      <c r="H72" s="112">
        <v>0</v>
      </c>
      <c r="I72" s="113">
        <v>0</v>
      </c>
      <c r="J72" s="112">
        <v>0</v>
      </c>
      <c r="K72" s="113">
        <v>0</v>
      </c>
      <c r="L72" s="112">
        <v>0</v>
      </c>
      <c r="M72" s="114">
        <v>0</v>
      </c>
      <c r="N72" s="115">
        <v>0</v>
      </c>
      <c r="O72" s="114">
        <v>0</v>
      </c>
      <c r="P72" s="112">
        <v>0</v>
      </c>
      <c r="Q72" s="113">
        <v>0</v>
      </c>
      <c r="R72" s="112">
        <v>0</v>
      </c>
      <c r="S72" s="113">
        <v>0</v>
      </c>
      <c r="T72" s="112">
        <v>0</v>
      </c>
      <c r="U72" s="113">
        <v>0</v>
      </c>
      <c r="V72" s="112">
        <v>0</v>
      </c>
      <c r="W72" s="116">
        <v>0</v>
      </c>
      <c r="X72" s="112">
        <v>0</v>
      </c>
      <c r="Y72" s="113">
        <v>0</v>
      </c>
      <c r="Z72" s="112">
        <v>0</v>
      </c>
      <c r="AA72" s="113">
        <v>0</v>
      </c>
      <c r="AB72" s="112">
        <v>0</v>
      </c>
      <c r="AC72" s="113">
        <v>0</v>
      </c>
      <c r="AD72" s="112">
        <v>0</v>
      </c>
      <c r="AE72" s="116"/>
      <c r="AF72" s="117">
        <v>0</v>
      </c>
      <c r="AG72" s="116"/>
      <c r="AH72" s="117">
        <v>0</v>
      </c>
      <c r="AI72" s="113">
        <v>0</v>
      </c>
      <c r="AJ72" s="112">
        <v>0</v>
      </c>
      <c r="AK72" s="113"/>
      <c r="AL72" s="112">
        <v>0</v>
      </c>
      <c r="AM72" s="113"/>
      <c r="AN72" s="112">
        <v>0</v>
      </c>
      <c r="AO72" s="38"/>
      <c r="AP72" s="113"/>
      <c r="AQ72" s="112"/>
      <c r="AR72" s="113"/>
    </row>
    <row r="73" spans="1:44" ht="22.5" customHeight="1" x14ac:dyDescent="0.2">
      <c r="A73" s="119"/>
      <c r="B73" s="55" t="s">
        <v>216</v>
      </c>
      <c r="C73" s="123"/>
      <c r="D73" s="58"/>
      <c r="E73" s="58"/>
      <c r="F73" s="56"/>
      <c r="G73" s="13"/>
      <c r="H73" s="58"/>
      <c r="I73" s="57"/>
      <c r="J73" s="58"/>
      <c r="K73" s="58"/>
      <c r="L73" s="58"/>
      <c r="M73" s="58"/>
      <c r="N73" s="58"/>
      <c r="O73" s="58"/>
      <c r="P73" s="58"/>
      <c r="Q73" s="58"/>
      <c r="R73" s="58"/>
      <c r="S73" s="58"/>
      <c r="T73" s="58"/>
      <c r="U73" s="58"/>
      <c r="V73" s="58"/>
      <c r="W73" s="58"/>
      <c r="X73" s="58"/>
      <c r="Y73" s="58"/>
      <c r="Z73" s="58"/>
      <c r="AA73" s="58"/>
      <c r="AB73" s="58"/>
      <c r="AC73" s="58"/>
      <c r="AD73" s="58"/>
      <c r="AE73" s="58"/>
      <c r="AF73" s="58"/>
      <c r="AG73" s="58"/>
      <c r="AH73" s="58"/>
      <c r="AI73" s="58"/>
      <c r="AJ73" s="58"/>
      <c r="AK73" s="58"/>
      <c r="AL73" s="58"/>
      <c r="AM73" s="58"/>
      <c r="AN73" s="58"/>
      <c r="AO73" s="13"/>
      <c r="AP73" s="124"/>
      <c r="AQ73" s="124"/>
      <c r="AR73" s="58"/>
    </row>
    <row r="74" spans="1:44" ht="15" x14ac:dyDescent="0.3">
      <c r="A74" s="61" t="s">
        <v>88</v>
      </c>
      <c r="B74" s="86" t="s">
        <v>217</v>
      </c>
      <c r="C74" s="87">
        <v>1</v>
      </c>
      <c r="D74" s="88">
        <v>1</v>
      </c>
      <c r="E74" s="89">
        <v>1</v>
      </c>
      <c r="F74" s="88">
        <v>0</v>
      </c>
      <c r="G74" s="87">
        <v>0</v>
      </c>
      <c r="H74" s="88">
        <v>0</v>
      </c>
      <c r="I74" s="89">
        <v>0</v>
      </c>
      <c r="J74" s="88">
        <v>1</v>
      </c>
      <c r="K74" s="89">
        <v>1</v>
      </c>
      <c r="L74" s="88">
        <v>1</v>
      </c>
      <c r="M74" s="92">
        <v>1</v>
      </c>
      <c r="N74" s="91">
        <v>0</v>
      </c>
      <c r="O74" s="92">
        <v>0</v>
      </c>
      <c r="P74" s="88">
        <v>0</v>
      </c>
      <c r="Q74" s="89">
        <v>1</v>
      </c>
      <c r="R74" s="88">
        <v>0</v>
      </c>
      <c r="S74" s="89">
        <v>1</v>
      </c>
      <c r="T74" s="88">
        <v>1</v>
      </c>
      <c r="U74" s="89">
        <v>1</v>
      </c>
      <c r="V74" s="88">
        <v>1</v>
      </c>
      <c r="W74" s="90">
        <v>0</v>
      </c>
      <c r="X74" s="88">
        <v>0</v>
      </c>
      <c r="Y74" s="89">
        <v>1</v>
      </c>
      <c r="Z74" s="88">
        <v>1</v>
      </c>
      <c r="AA74" s="89">
        <v>0</v>
      </c>
      <c r="AB74" s="88">
        <v>0</v>
      </c>
      <c r="AC74" s="89">
        <v>0</v>
      </c>
      <c r="AD74" s="88">
        <v>1</v>
      </c>
      <c r="AE74" s="90">
        <v>1</v>
      </c>
      <c r="AF74" s="93">
        <v>1</v>
      </c>
      <c r="AG74" s="90"/>
      <c r="AH74" s="93">
        <v>1</v>
      </c>
      <c r="AI74" s="89">
        <v>1</v>
      </c>
      <c r="AJ74" s="88">
        <v>0</v>
      </c>
      <c r="AK74" s="89"/>
      <c r="AL74" s="88">
        <v>1</v>
      </c>
      <c r="AM74" s="89"/>
      <c r="AN74" s="88">
        <v>0</v>
      </c>
      <c r="AO74" s="15"/>
      <c r="AP74" s="89"/>
      <c r="AQ74" s="88"/>
      <c r="AR74" s="89"/>
    </row>
    <row r="75" spans="1:44" ht="15" x14ac:dyDescent="0.3">
      <c r="A75" s="47" t="s">
        <v>90</v>
      </c>
      <c r="B75" s="86" t="s">
        <v>218</v>
      </c>
      <c r="C75" s="17">
        <v>10</v>
      </c>
      <c r="D75" s="20">
        <v>7</v>
      </c>
      <c r="E75" s="22">
        <v>7</v>
      </c>
      <c r="F75" s="20">
        <v>2</v>
      </c>
      <c r="G75" s="17">
        <v>2</v>
      </c>
      <c r="H75" s="20">
        <v>10</v>
      </c>
      <c r="I75" s="22">
        <v>5</v>
      </c>
      <c r="J75" s="20">
        <v>5</v>
      </c>
      <c r="K75" s="22">
        <v>10</v>
      </c>
      <c r="L75" s="20">
        <v>10</v>
      </c>
      <c r="M75" s="22">
        <v>20</v>
      </c>
      <c r="N75" s="35">
        <v>2</v>
      </c>
      <c r="O75" s="36">
        <v>5</v>
      </c>
      <c r="P75" s="20">
        <v>2</v>
      </c>
      <c r="Q75" s="22"/>
      <c r="R75" s="20">
        <v>2</v>
      </c>
      <c r="S75" s="22">
        <v>2</v>
      </c>
      <c r="T75" s="20">
        <v>2</v>
      </c>
      <c r="U75" s="22">
        <v>2</v>
      </c>
      <c r="V75" s="20">
        <v>2</v>
      </c>
      <c r="W75" s="23">
        <v>2</v>
      </c>
      <c r="X75" s="20">
        <v>2</v>
      </c>
      <c r="Y75" s="22">
        <v>2</v>
      </c>
      <c r="Z75" s="20">
        <v>10</v>
      </c>
      <c r="AA75" s="22">
        <v>2</v>
      </c>
      <c r="AB75" s="20">
        <v>2</v>
      </c>
      <c r="AC75" s="22">
        <v>2</v>
      </c>
      <c r="AD75" s="20">
        <v>5</v>
      </c>
      <c r="AE75" s="23"/>
      <c r="AF75" s="24">
        <v>2</v>
      </c>
      <c r="AG75" s="23"/>
      <c r="AH75" s="24">
        <v>2</v>
      </c>
      <c r="AI75" s="22">
        <v>10</v>
      </c>
      <c r="AJ75" s="20">
        <v>15</v>
      </c>
      <c r="AK75" s="22"/>
      <c r="AL75" s="20">
        <v>2</v>
      </c>
      <c r="AM75" s="22"/>
      <c r="AN75" s="20">
        <v>2</v>
      </c>
      <c r="AO75" s="4"/>
      <c r="AP75" s="22"/>
      <c r="AQ75" s="20"/>
      <c r="AR75" s="22"/>
    </row>
    <row r="76" spans="1:44" ht="15" x14ac:dyDescent="0.3">
      <c r="A76" s="47" t="s">
        <v>92</v>
      </c>
      <c r="B76" s="86" t="s">
        <v>219</v>
      </c>
      <c r="C76" s="17">
        <v>1</v>
      </c>
      <c r="D76" s="20">
        <v>1</v>
      </c>
      <c r="E76" s="22">
        <v>1</v>
      </c>
      <c r="F76" s="20">
        <v>1</v>
      </c>
      <c r="G76" s="17">
        <v>1</v>
      </c>
      <c r="H76" s="20">
        <v>1</v>
      </c>
      <c r="I76" s="22">
        <v>1</v>
      </c>
      <c r="J76" s="20">
        <v>1</v>
      </c>
      <c r="K76" s="22">
        <v>1</v>
      </c>
      <c r="L76" s="20">
        <v>1</v>
      </c>
      <c r="M76" s="36">
        <v>1</v>
      </c>
      <c r="N76" s="35">
        <v>1</v>
      </c>
      <c r="O76" s="36">
        <v>1</v>
      </c>
      <c r="P76" s="20">
        <v>1</v>
      </c>
      <c r="Q76" s="22"/>
      <c r="R76" s="20">
        <v>1</v>
      </c>
      <c r="S76" s="22">
        <v>1</v>
      </c>
      <c r="T76" s="20">
        <v>1</v>
      </c>
      <c r="U76" s="22">
        <v>1</v>
      </c>
      <c r="V76" s="20">
        <v>1</v>
      </c>
      <c r="W76" s="23">
        <v>1</v>
      </c>
      <c r="X76" s="20">
        <v>1</v>
      </c>
      <c r="Y76" s="22">
        <v>1</v>
      </c>
      <c r="Z76" s="20">
        <v>1</v>
      </c>
      <c r="AA76" s="22">
        <v>1</v>
      </c>
      <c r="AB76" s="20">
        <v>1</v>
      </c>
      <c r="AC76" s="22">
        <v>1</v>
      </c>
      <c r="AD76" s="20">
        <v>3</v>
      </c>
      <c r="AE76" s="23">
        <v>2</v>
      </c>
      <c r="AF76" s="24">
        <v>1</v>
      </c>
      <c r="AG76" s="23"/>
      <c r="AH76" s="24">
        <v>1</v>
      </c>
      <c r="AI76" s="22">
        <v>1</v>
      </c>
      <c r="AJ76" s="20">
        <v>1</v>
      </c>
      <c r="AK76" s="22"/>
      <c r="AL76" s="20">
        <v>1</v>
      </c>
      <c r="AM76" s="22"/>
      <c r="AN76" s="20">
        <v>1</v>
      </c>
      <c r="AO76" s="4"/>
      <c r="AP76" s="22"/>
      <c r="AQ76" s="20"/>
      <c r="AR76" s="22"/>
    </row>
    <row r="77" spans="1:44" ht="15" x14ac:dyDescent="0.3">
      <c r="A77" s="47" t="s">
        <v>94</v>
      </c>
      <c r="B77" s="86" t="s">
        <v>220</v>
      </c>
      <c r="C77" s="17">
        <v>2</v>
      </c>
      <c r="D77" s="20">
        <v>3</v>
      </c>
      <c r="E77" s="22">
        <v>3</v>
      </c>
      <c r="F77" s="20">
        <v>3</v>
      </c>
      <c r="G77" s="17">
        <v>3</v>
      </c>
      <c r="H77" s="20">
        <v>3</v>
      </c>
      <c r="I77" s="22">
        <v>0</v>
      </c>
      <c r="J77" s="20">
        <v>0</v>
      </c>
      <c r="K77" s="22">
        <v>2</v>
      </c>
      <c r="L77" s="20">
        <v>2</v>
      </c>
      <c r="M77" s="22">
        <v>1</v>
      </c>
      <c r="N77" s="35">
        <v>3</v>
      </c>
      <c r="O77" s="36">
        <v>0</v>
      </c>
      <c r="P77" s="20">
        <v>3</v>
      </c>
      <c r="Q77" s="22"/>
      <c r="R77" s="20">
        <v>3</v>
      </c>
      <c r="S77" s="22">
        <v>3</v>
      </c>
      <c r="T77" s="20">
        <v>3</v>
      </c>
      <c r="U77" s="22">
        <v>10</v>
      </c>
      <c r="V77" s="20">
        <v>3</v>
      </c>
      <c r="W77" s="23">
        <v>3</v>
      </c>
      <c r="X77" s="20">
        <v>3</v>
      </c>
      <c r="Y77" s="22">
        <v>2</v>
      </c>
      <c r="Z77" s="20">
        <v>3</v>
      </c>
      <c r="AA77" s="22">
        <v>3</v>
      </c>
      <c r="AB77" s="20">
        <v>3</v>
      </c>
      <c r="AC77" s="22">
        <v>3</v>
      </c>
      <c r="AD77" s="20">
        <v>3</v>
      </c>
      <c r="AE77" s="23">
        <v>3</v>
      </c>
      <c r="AF77" s="24">
        <v>3</v>
      </c>
      <c r="AG77" s="23"/>
      <c r="AH77" s="24">
        <v>3</v>
      </c>
      <c r="AI77" s="22">
        <v>3</v>
      </c>
      <c r="AJ77" s="20">
        <v>3</v>
      </c>
      <c r="AK77" s="22"/>
      <c r="AL77" s="20">
        <v>3</v>
      </c>
      <c r="AM77" s="22"/>
      <c r="AN77" s="20">
        <v>3</v>
      </c>
      <c r="AO77" s="4"/>
      <c r="AP77" s="22"/>
      <c r="AQ77" s="20"/>
      <c r="AR77" s="22"/>
    </row>
    <row r="78" spans="1:44" ht="15" x14ac:dyDescent="0.3">
      <c r="A78" s="47" t="s">
        <v>96</v>
      </c>
      <c r="B78" s="86" t="s">
        <v>221</v>
      </c>
      <c r="C78" s="17">
        <v>5</v>
      </c>
      <c r="D78" s="20">
        <v>5</v>
      </c>
      <c r="E78" s="22">
        <v>5</v>
      </c>
      <c r="F78" s="20">
        <v>7</v>
      </c>
      <c r="G78" s="17">
        <v>5</v>
      </c>
      <c r="H78" s="20">
        <v>5</v>
      </c>
      <c r="I78" s="22">
        <v>5</v>
      </c>
      <c r="J78" s="20">
        <v>5</v>
      </c>
      <c r="K78" s="22">
        <v>5</v>
      </c>
      <c r="L78" s="20">
        <v>5</v>
      </c>
      <c r="M78" s="22">
        <v>7</v>
      </c>
      <c r="N78" s="35">
        <v>5</v>
      </c>
      <c r="O78" s="36">
        <v>5</v>
      </c>
      <c r="P78" s="20">
        <v>5</v>
      </c>
      <c r="Q78" s="22"/>
      <c r="R78" s="20">
        <v>5</v>
      </c>
      <c r="S78" s="22">
        <v>5</v>
      </c>
      <c r="T78" s="20">
        <v>5</v>
      </c>
      <c r="U78" s="22">
        <v>5</v>
      </c>
      <c r="V78" s="20">
        <v>5</v>
      </c>
      <c r="W78" s="23">
        <v>5</v>
      </c>
      <c r="X78" s="20">
        <v>5</v>
      </c>
      <c r="Y78" s="22">
        <v>5</v>
      </c>
      <c r="Z78" s="20">
        <v>5</v>
      </c>
      <c r="AA78" s="22">
        <v>5</v>
      </c>
      <c r="AB78" s="20">
        <v>5</v>
      </c>
      <c r="AC78" s="22">
        <v>5</v>
      </c>
      <c r="AD78" s="20">
        <v>5</v>
      </c>
      <c r="AE78" s="23"/>
      <c r="AF78" s="24">
        <v>5</v>
      </c>
      <c r="AG78" s="23"/>
      <c r="AH78" s="24">
        <v>5</v>
      </c>
      <c r="AI78" s="22">
        <v>5</v>
      </c>
      <c r="AJ78" s="20">
        <v>5</v>
      </c>
      <c r="AK78" s="22"/>
      <c r="AL78" s="20">
        <v>5</v>
      </c>
      <c r="AM78" s="22"/>
      <c r="AN78" s="20">
        <v>5</v>
      </c>
      <c r="AO78" s="4"/>
      <c r="AP78" s="22"/>
      <c r="AQ78" s="20"/>
      <c r="AR78" s="22"/>
    </row>
    <row r="79" spans="1:44" ht="15" x14ac:dyDescent="0.3">
      <c r="A79" s="47" t="s">
        <v>98</v>
      </c>
      <c r="B79" s="86" t="s">
        <v>222</v>
      </c>
      <c r="C79" s="17">
        <v>1</v>
      </c>
      <c r="D79" s="20">
        <v>15</v>
      </c>
      <c r="E79" s="22">
        <v>15</v>
      </c>
      <c r="F79" s="20">
        <v>15</v>
      </c>
      <c r="G79" s="17">
        <v>5</v>
      </c>
      <c r="H79" s="20">
        <v>15</v>
      </c>
      <c r="I79" s="22">
        <v>10</v>
      </c>
      <c r="J79" s="20">
        <v>1</v>
      </c>
      <c r="K79" s="22">
        <v>15</v>
      </c>
      <c r="L79" s="20">
        <v>15</v>
      </c>
      <c r="M79" s="36">
        <v>10</v>
      </c>
      <c r="N79" s="35">
        <v>15</v>
      </c>
      <c r="O79" s="36">
        <v>10</v>
      </c>
      <c r="P79" s="20">
        <v>10</v>
      </c>
      <c r="Q79" s="22"/>
      <c r="R79" s="20">
        <v>5</v>
      </c>
      <c r="S79" s="22">
        <v>5</v>
      </c>
      <c r="T79" s="20">
        <v>15</v>
      </c>
      <c r="U79" s="22">
        <v>15</v>
      </c>
      <c r="V79" s="20">
        <v>15</v>
      </c>
      <c r="W79" s="23">
        <v>5</v>
      </c>
      <c r="X79" s="20">
        <v>15</v>
      </c>
      <c r="Y79" s="22">
        <v>10</v>
      </c>
      <c r="Z79" s="20">
        <v>15</v>
      </c>
      <c r="AA79" s="22">
        <v>15</v>
      </c>
      <c r="AB79" s="20">
        <v>15</v>
      </c>
      <c r="AC79" s="22">
        <v>15</v>
      </c>
      <c r="AD79" s="20">
        <v>10</v>
      </c>
      <c r="AE79" s="23"/>
      <c r="AF79" s="20">
        <v>30</v>
      </c>
      <c r="AG79" s="23"/>
      <c r="AH79" s="24">
        <v>15</v>
      </c>
      <c r="AI79" s="22">
        <v>1</v>
      </c>
      <c r="AJ79" s="20">
        <v>15</v>
      </c>
      <c r="AK79" s="22"/>
      <c r="AL79" s="20">
        <v>10</v>
      </c>
      <c r="AM79" s="22"/>
      <c r="AN79" s="20">
        <v>15</v>
      </c>
      <c r="AO79" s="4"/>
      <c r="AP79" s="22"/>
      <c r="AQ79" s="20"/>
      <c r="AR79" s="22"/>
    </row>
    <row r="80" spans="1:44" ht="15" x14ac:dyDescent="0.3">
      <c r="A80" s="47" t="s">
        <v>100</v>
      </c>
      <c r="B80" s="86" t="s">
        <v>223</v>
      </c>
      <c r="C80" s="17">
        <v>2</v>
      </c>
      <c r="D80" s="20">
        <v>0</v>
      </c>
      <c r="E80" s="22">
        <v>0</v>
      </c>
      <c r="F80" s="20">
        <v>0</v>
      </c>
      <c r="G80" s="17">
        <v>2</v>
      </c>
      <c r="H80" s="20">
        <v>0</v>
      </c>
      <c r="I80" s="22">
        <v>2</v>
      </c>
      <c r="J80" s="20">
        <v>2</v>
      </c>
      <c r="K80" s="22">
        <v>0</v>
      </c>
      <c r="L80" s="20">
        <v>0</v>
      </c>
      <c r="M80" s="36">
        <v>2</v>
      </c>
      <c r="N80" s="35">
        <v>2</v>
      </c>
      <c r="O80" s="36">
        <v>0</v>
      </c>
      <c r="P80" s="20">
        <v>2</v>
      </c>
      <c r="Q80" s="22"/>
      <c r="R80" s="20">
        <v>2</v>
      </c>
      <c r="S80" s="22">
        <v>2</v>
      </c>
      <c r="T80" s="20">
        <v>2</v>
      </c>
      <c r="U80" s="22">
        <v>2</v>
      </c>
      <c r="V80" s="20">
        <v>1</v>
      </c>
      <c r="W80" s="23">
        <v>2</v>
      </c>
      <c r="X80" s="20">
        <v>2</v>
      </c>
      <c r="Y80" s="22">
        <v>2</v>
      </c>
      <c r="Z80" s="20">
        <v>0</v>
      </c>
      <c r="AA80" s="22">
        <v>2</v>
      </c>
      <c r="AB80" s="20">
        <v>2</v>
      </c>
      <c r="AC80" s="22">
        <v>2</v>
      </c>
      <c r="AD80" s="20">
        <v>0</v>
      </c>
      <c r="AE80" s="23"/>
      <c r="AF80" s="24">
        <v>2</v>
      </c>
      <c r="AG80" s="23"/>
      <c r="AH80" s="24">
        <v>2</v>
      </c>
      <c r="AI80" s="22">
        <v>0</v>
      </c>
      <c r="AJ80" s="20">
        <v>0</v>
      </c>
      <c r="AK80" s="22"/>
      <c r="AL80" s="20">
        <v>2</v>
      </c>
      <c r="AM80" s="22"/>
      <c r="AN80" s="20">
        <v>1</v>
      </c>
      <c r="AO80" s="4"/>
      <c r="AP80" s="22"/>
      <c r="AQ80" s="20"/>
      <c r="AR80" s="22"/>
    </row>
    <row r="81" spans="1:44" ht="15" x14ac:dyDescent="0.3">
      <c r="A81" s="47" t="s">
        <v>102</v>
      </c>
      <c r="B81" s="86" t="s">
        <v>224</v>
      </c>
      <c r="C81" s="17">
        <v>5</v>
      </c>
      <c r="D81" s="20">
        <v>5</v>
      </c>
      <c r="E81" s="22">
        <v>5</v>
      </c>
      <c r="F81" s="20">
        <v>5</v>
      </c>
      <c r="G81" s="17">
        <v>3</v>
      </c>
      <c r="H81" s="20">
        <v>5</v>
      </c>
      <c r="I81" s="22">
        <v>5</v>
      </c>
      <c r="J81" s="20">
        <v>5</v>
      </c>
      <c r="K81" s="22">
        <v>5</v>
      </c>
      <c r="L81" s="20">
        <v>5</v>
      </c>
      <c r="M81" s="36">
        <v>5</v>
      </c>
      <c r="N81" s="35">
        <v>5</v>
      </c>
      <c r="O81" s="36">
        <v>2</v>
      </c>
      <c r="P81" s="20">
        <v>5</v>
      </c>
      <c r="Q81" s="22"/>
      <c r="R81" s="20">
        <v>1</v>
      </c>
      <c r="S81" s="22">
        <v>5</v>
      </c>
      <c r="T81" s="20">
        <v>5</v>
      </c>
      <c r="U81" s="22">
        <v>5</v>
      </c>
      <c r="V81" s="20">
        <v>5</v>
      </c>
      <c r="W81" s="23">
        <v>5</v>
      </c>
      <c r="X81" s="20">
        <v>5</v>
      </c>
      <c r="Y81" s="22">
        <v>5</v>
      </c>
      <c r="Z81" s="20">
        <v>5</v>
      </c>
      <c r="AA81" s="22">
        <v>5</v>
      </c>
      <c r="AB81" s="20">
        <v>5</v>
      </c>
      <c r="AC81" s="22">
        <v>5</v>
      </c>
      <c r="AD81" s="20">
        <v>2</v>
      </c>
      <c r="AE81" s="23"/>
      <c r="AF81" s="24">
        <v>5</v>
      </c>
      <c r="AG81" s="23"/>
      <c r="AH81" s="24">
        <v>5</v>
      </c>
      <c r="AI81" s="22">
        <v>5</v>
      </c>
      <c r="AJ81" s="20">
        <v>5</v>
      </c>
      <c r="AK81" s="22"/>
      <c r="AL81" s="20">
        <v>5</v>
      </c>
      <c r="AM81" s="22"/>
      <c r="AN81" s="20">
        <v>5</v>
      </c>
      <c r="AO81" s="4"/>
      <c r="AP81" s="22"/>
      <c r="AQ81" s="20"/>
      <c r="AR81" s="22"/>
    </row>
    <row r="82" spans="1:44" ht="15" x14ac:dyDescent="0.3">
      <c r="A82" s="47" t="s">
        <v>104</v>
      </c>
      <c r="B82" s="86" t="s">
        <v>225</v>
      </c>
      <c r="C82" s="17">
        <v>0</v>
      </c>
      <c r="D82" s="20">
        <v>0</v>
      </c>
      <c r="E82" s="22">
        <v>0</v>
      </c>
      <c r="F82" s="20">
        <v>0</v>
      </c>
      <c r="G82" s="17">
        <v>0</v>
      </c>
      <c r="H82" s="20">
        <v>0</v>
      </c>
      <c r="I82" s="22">
        <v>1</v>
      </c>
      <c r="J82" s="20">
        <v>0</v>
      </c>
      <c r="K82" s="22">
        <v>0</v>
      </c>
      <c r="L82" s="20">
        <v>0</v>
      </c>
      <c r="M82" s="36">
        <v>0</v>
      </c>
      <c r="N82" s="35">
        <v>0</v>
      </c>
      <c r="O82" s="36">
        <v>0</v>
      </c>
      <c r="P82" s="20">
        <v>1</v>
      </c>
      <c r="Q82" s="22"/>
      <c r="R82" s="20">
        <v>1</v>
      </c>
      <c r="S82" s="22">
        <v>1</v>
      </c>
      <c r="T82" s="20">
        <v>0</v>
      </c>
      <c r="U82" s="22">
        <v>0</v>
      </c>
      <c r="V82" s="20">
        <v>0</v>
      </c>
      <c r="W82" s="23">
        <v>1</v>
      </c>
      <c r="X82" s="20">
        <v>0</v>
      </c>
      <c r="Y82" s="22">
        <v>0</v>
      </c>
      <c r="Z82" s="20">
        <v>0</v>
      </c>
      <c r="AA82" s="22">
        <v>0</v>
      </c>
      <c r="AB82" s="20">
        <v>0</v>
      </c>
      <c r="AC82" s="22">
        <v>0</v>
      </c>
      <c r="AD82" s="20">
        <v>0</v>
      </c>
      <c r="AE82" s="23"/>
      <c r="AF82" s="24">
        <v>0</v>
      </c>
      <c r="AG82" s="23"/>
      <c r="AH82" s="24">
        <v>0</v>
      </c>
      <c r="AI82" s="22">
        <v>0</v>
      </c>
      <c r="AJ82" s="20">
        <v>0</v>
      </c>
      <c r="AK82" s="22"/>
      <c r="AL82" s="20">
        <v>0</v>
      </c>
      <c r="AM82" s="22"/>
      <c r="AN82" s="20">
        <v>1</v>
      </c>
      <c r="AO82" s="4"/>
      <c r="AP82" s="22"/>
      <c r="AQ82" s="20"/>
      <c r="AR82" s="22"/>
    </row>
    <row r="83" spans="1:44" ht="15" x14ac:dyDescent="0.3">
      <c r="A83" s="47" t="s">
        <v>106</v>
      </c>
      <c r="B83" s="86" t="s">
        <v>226</v>
      </c>
      <c r="C83" s="17">
        <v>1</v>
      </c>
      <c r="D83" s="20">
        <v>0</v>
      </c>
      <c r="E83" s="22">
        <v>1</v>
      </c>
      <c r="F83" s="20">
        <v>0</v>
      </c>
      <c r="G83" s="17">
        <v>0</v>
      </c>
      <c r="H83" s="20">
        <v>0</v>
      </c>
      <c r="I83" s="22">
        <v>1</v>
      </c>
      <c r="J83" s="20">
        <v>0</v>
      </c>
      <c r="K83" s="22">
        <v>1</v>
      </c>
      <c r="L83" s="20">
        <v>1</v>
      </c>
      <c r="M83" s="36">
        <v>0</v>
      </c>
      <c r="N83" s="35">
        <v>0</v>
      </c>
      <c r="O83" s="36">
        <v>0</v>
      </c>
      <c r="P83" s="20">
        <v>1</v>
      </c>
      <c r="Q83" s="22"/>
      <c r="R83" s="20">
        <v>0</v>
      </c>
      <c r="S83" s="22">
        <v>1</v>
      </c>
      <c r="T83" s="20">
        <v>0</v>
      </c>
      <c r="U83" s="22">
        <v>1</v>
      </c>
      <c r="V83" s="20">
        <v>1</v>
      </c>
      <c r="W83" s="23">
        <v>0</v>
      </c>
      <c r="X83" s="20">
        <v>0</v>
      </c>
      <c r="Y83" s="22">
        <v>0</v>
      </c>
      <c r="Z83" s="20">
        <v>0</v>
      </c>
      <c r="AA83" s="22">
        <v>1</v>
      </c>
      <c r="AB83" s="20">
        <v>1</v>
      </c>
      <c r="AC83" s="22">
        <v>0</v>
      </c>
      <c r="AD83" s="20">
        <v>0</v>
      </c>
      <c r="AE83" s="23"/>
      <c r="AF83" s="24">
        <v>1</v>
      </c>
      <c r="AG83" s="23"/>
      <c r="AH83" s="24">
        <v>1</v>
      </c>
      <c r="AI83" s="22">
        <v>0</v>
      </c>
      <c r="AJ83" s="20">
        <v>0</v>
      </c>
      <c r="AK83" s="22"/>
      <c r="AL83" s="20">
        <v>1</v>
      </c>
      <c r="AM83" s="22"/>
      <c r="AN83" s="20">
        <v>0</v>
      </c>
      <c r="AO83" s="4"/>
      <c r="AP83" s="22"/>
      <c r="AQ83" s="20"/>
      <c r="AR83" s="22"/>
    </row>
    <row r="84" spans="1:44" ht="15" x14ac:dyDescent="0.3">
      <c r="A84" s="47" t="s">
        <v>108</v>
      </c>
      <c r="B84" s="86" t="s">
        <v>227</v>
      </c>
      <c r="C84" s="17">
        <v>0</v>
      </c>
      <c r="D84" s="20">
        <v>0</v>
      </c>
      <c r="E84" s="22">
        <v>0</v>
      </c>
      <c r="F84" s="20">
        <v>0</v>
      </c>
      <c r="G84" s="17">
        <v>0</v>
      </c>
      <c r="H84" s="20">
        <v>0</v>
      </c>
      <c r="I84" s="22">
        <v>0</v>
      </c>
      <c r="J84" s="20">
        <v>0</v>
      </c>
      <c r="K84" s="22">
        <v>0</v>
      </c>
      <c r="L84" s="20">
        <v>0</v>
      </c>
      <c r="M84" s="36">
        <v>0</v>
      </c>
      <c r="N84" s="35">
        <v>0</v>
      </c>
      <c r="O84" s="36">
        <v>0</v>
      </c>
      <c r="P84" s="20">
        <v>0</v>
      </c>
      <c r="Q84" s="22"/>
      <c r="R84" s="20">
        <v>0</v>
      </c>
      <c r="S84" s="22">
        <v>0</v>
      </c>
      <c r="T84" s="20">
        <v>0</v>
      </c>
      <c r="U84" s="22">
        <v>0</v>
      </c>
      <c r="V84" s="20">
        <v>0</v>
      </c>
      <c r="W84" s="23">
        <v>0</v>
      </c>
      <c r="X84" s="20">
        <v>0</v>
      </c>
      <c r="Y84" s="22">
        <v>0</v>
      </c>
      <c r="Z84" s="20">
        <v>0</v>
      </c>
      <c r="AA84" s="22">
        <v>0</v>
      </c>
      <c r="AB84" s="20">
        <v>0</v>
      </c>
      <c r="AC84" s="22">
        <v>0</v>
      </c>
      <c r="AD84" s="20">
        <v>0</v>
      </c>
      <c r="AE84" s="23"/>
      <c r="AF84" s="24">
        <v>0</v>
      </c>
      <c r="AG84" s="23"/>
      <c r="AH84" s="24">
        <v>0</v>
      </c>
      <c r="AI84" s="22">
        <v>0</v>
      </c>
      <c r="AJ84" s="20">
        <v>0</v>
      </c>
      <c r="AK84" s="22"/>
      <c r="AL84" s="20">
        <v>0</v>
      </c>
      <c r="AM84" s="22"/>
      <c r="AN84" s="20">
        <v>0</v>
      </c>
      <c r="AO84" s="4"/>
      <c r="AP84" s="22"/>
      <c r="AQ84" s="20"/>
      <c r="AR84" s="22"/>
    </row>
    <row r="85" spans="1:44" ht="15" x14ac:dyDescent="0.3">
      <c r="A85" s="47" t="s">
        <v>110</v>
      </c>
      <c r="B85" s="86" t="s">
        <v>228</v>
      </c>
      <c r="C85" s="17">
        <v>0</v>
      </c>
      <c r="D85" s="20">
        <v>0</v>
      </c>
      <c r="E85" s="22">
        <v>0</v>
      </c>
      <c r="F85" s="20">
        <v>0</v>
      </c>
      <c r="G85" s="17">
        <v>0</v>
      </c>
      <c r="H85" s="20">
        <v>0</v>
      </c>
      <c r="I85" s="22">
        <v>1</v>
      </c>
      <c r="J85" s="20">
        <v>1</v>
      </c>
      <c r="K85" s="22">
        <v>0</v>
      </c>
      <c r="L85" s="20">
        <v>0</v>
      </c>
      <c r="M85" s="36">
        <v>0</v>
      </c>
      <c r="N85" s="35">
        <v>0</v>
      </c>
      <c r="O85" s="36">
        <v>1</v>
      </c>
      <c r="P85" s="20">
        <v>0</v>
      </c>
      <c r="Q85" s="22"/>
      <c r="R85" s="20">
        <v>0</v>
      </c>
      <c r="S85" s="22">
        <v>1</v>
      </c>
      <c r="T85" s="20">
        <v>0</v>
      </c>
      <c r="U85" s="22">
        <v>0</v>
      </c>
      <c r="V85" s="20">
        <v>0</v>
      </c>
      <c r="W85" s="23">
        <v>0</v>
      </c>
      <c r="X85" s="20">
        <v>0</v>
      </c>
      <c r="Y85" s="22">
        <v>0</v>
      </c>
      <c r="Z85" s="20">
        <v>0</v>
      </c>
      <c r="AA85" s="22">
        <v>0</v>
      </c>
      <c r="AB85" s="20">
        <v>0</v>
      </c>
      <c r="AC85" s="22">
        <v>0</v>
      </c>
      <c r="AD85" s="20">
        <v>1</v>
      </c>
      <c r="AE85" s="23"/>
      <c r="AF85" s="24">
        <v>0</v>
      </c>
      <c r="AG85" s="23"/>
      <c r="AH85" s="24">
        <v>0</v>
      </c>
      <c r="AI85" s="22">
        <v>0</v>
      </c>
      <c r="AJ85" s="20">
        <v>1</v>
      </c>
      <c r="AK85" s="22"/>
      <c r="AL85" s="20">
        <v>0</v>
      </c>
      <c r="AM85" s="22"/>
      <c r="AN85" s="20">
        <v>0</v>
      </c>
      <c r="AO85" s="4"/>
      <c r="AP85" s="22"/>
      <c r="AQ85" s="20"/>
      <c r="AR85" s="22"/>
    </row>
    <row r="86" spans="1:44" ht="15" x14ac:dyDescent="0.3">
      <c r="A86" s="47" t="s">
        <v>112</v>
      </c>
      <c r="B86" s="86" t="s">
        <v>229</v>
      </c>
      <c r="C86" s="17">
        <v>0</v>
      </c>
      <c r="D86" s="20">
        <v>0</v>
      </c>
      <c r="E86" s="22">
        <v>0</v>
      </c>
      <c r="F86" s="20">
        <v>1</v>
      </c>
      <c r="G86" s="17">
        <v>0</v>
      </c>
      <c r="H86" s="20">
        <v>1</v>
      </c>
      <c r="I86" s="22">
        <v>0</v>
      </c>
      <c r="J86" s="20">
        <v>1</v>
      </c>
      <c r="K86" s="22">
        <v>0</v>
      </c>
      <c r="L86" s="20">
        <v>0</v>
      </c>
      <c r="M86" s="36">
        <v>0</v>
      </c>
      <c r="N86" s="35">
        <v>0</v>
      </c>
      <c r="O86" s="36">
        <v>1</v>
      </c>
      <c r="P86" s="20">
        <v>0</v>
      </c>
      <c r="Q86" s="22"/>
      <c r="R86" s="20">
        <v>0</v>
      </c>
      <c r="S86" s="22">
        <v>0</v>
      </c>
      <c r="T86" s="20">
        <v>0</v>
      </c>
      <c r="U86" s="22">
        <v>0</v>
      </c>
      <c r="V86" s="20">
        <v>0</v>
      </c>
      <c r="W86" s="23">
        <v>0</v>
      </c>
      <c r="X86" s="20">
        <v>0</v>
      </c>
      <c r="Y86" s="22">
        <v>1</v>
      </c>
      <c r="Z86" s="20">
        <v>0</v>
      </c>
      <c r="AA86" s="22">
        <v>0</v>
      </c>
      <c r="AB86" s="20">
        <v>0</v>
      </c>
      <c r="AC86" s="22">
        <v>0</v>
      </c>
      <c r="AD86" s="20">
        <v>1</v>
      </c>
      <c r="AE86" s="23"/>
      <c r="AF86" s="24">
        <v>0</v>
      </c>
      <c r="AG86" s="23"/>
      <c r="AH86" s="24">
        <v>0</v>
      </c>
      <c r="AI86" s="22">
        <v>1</v>
      </c>
      <c r="AJ86" s="20">
        <v>0</v>
      </c>
      <c r="AK86" s="22"/>
      <c r="AL86" s="20">
        <v>0</v>
      </c>
      <c r="AM86" s="22"/>
      <c r="AN86" s="20">
        <v>0</v>
      </c>
      <c r="AO86" s="4"/>
      <c r="AP86" s="22"/>
      <c r="AQ86" s="20"/>
      <c r="AR86" s="22"/>
    </row>
    <row r="87" spans="1:44" ht="15" x14ac:dyDescent="0.3">
      <c r="A87" s="47" t="s">
        <v>114</v>
      </c>
      <c r="B87" s="86" t="s">
        <v>230</v>
      </c>
      <c r="C87" s="17">
        <v>0</v>
      </c>
      <c r="D87" s="20">
        <v>0</v>
      </c>
      <c r="E87" s="22">
        <v>0</v>
      </c>
      <c r="F87" s="20">
        <v>0</v>
      </c>
      <c r="G87" s="17">
        <v>0</v>
      </c>
      <c r="H87" s="20">
        <v>0</v>
      </c>
      <c r="I87" s="22">
        <v>0</v>
      </c>
      <c r="J87" s="20">
        <v>0</v>
      </c>
      <c r="K87" s="22">
        <v>0</v>
      </c>
      <c r="L87" s="20">
        <v>0</v>
      </c>
      <c r="M87" s="36">
        <v>0</v>
      </c>
      <c r="N87" s="35">
        <v>0</v>
      </c>
      <c r="O87" s="36">
        <v>0</v>
      </c>
      <c r="P87" s="20">
        <v>0</v>
      </c>
      <c r="Q87" s="22"/>
      <c r="R87" s="20">
        <v>0</v>
      </c>
      <c r="S87" s="22">
        <v>0</v>
      </c>
      <c r="T87" s="20">
        <v>0</v>
      </c>
      <c r="U87" s="22">
        <v>0</v>
      </c>
      <c r="V87" s="20">
        <v>0</v>
      </c>
      <c r="W87" s="23">
        <v>0</v>
      </c>
      <c r="X87" s="20">
        <v>0</v>
      </c>
      <c r="Y87" s="22">
        <v>0</v>
      </c>
      <c r="Z87" s="20">
        <v>0</v>
      </c>
      <c r="AA87" s="22">
        <v>0</v>
      </c>
      <c r="AB87" s="20">
        <v>0</v>
      </c>
      <c r="AC87" s="22">
        <v>0</v>
      </c>
      <c r="AD87" s="20">
        <v>0</v>
      </c>
      <c r="AE87" s="23"/>
      <c r="AF87" s="24">
        <v>0</v>
      </c>
      <c r="AG87" s="23"/>
      <c r="AH87" s="24">
        <v>0</v>
      </c>
      <c r="AI87" s="22">
        <v>0</v>
      </c>
      <c r="AJ87" s="20">
        <v>0</v>
      </c>
      <c r="AK87" s="22"/>
      <c r="AL87" s="20">
        <v>0</v>
      </c>
      <c r="AM87" s="22"/>
      <c r="AN87" s="20">
        <v>0</v>
      </c>
      <c r="AO87" s="4"/>
      <c r="AP87" s="22"/>
      <c r="AQ87" s="20"/>
      <c r="AR87" s="22"/>
    </row>
    <row r="88" spans="1:44" ht="15" x14ac:dyDescent="0.3">
      <c r="A88" s="47" t="s">
        <v>116</v>
      </c>
      <c r="B88" s="86" t="s">
        <v>231</v>
      </c>
      <c r="C88" s="17">
        <v>1</v>
      </c>
      <c r="D88" s="20">
        <v>1</v>
      </c>
      <c r="E88" s="22">
        <v>1</v>
      </c>
      <c r="F88" s="20">
        <v>1</v>
      </c>
      <c r="G88" s="17">
        <v>1</v>
      </c>
      <c r="H88" s="20">
        <v>1</v>
      </c>
      <c r="I88" s="22">
        <v>1</v>
      </c>
      <c r="J88" s="20">
        <v>1</v>
      </c>
      <c r="K88" s="22">
        <v>1</v>
      </c>
      <c r="L88" s="20">
        <v>1</v>
      </c>
      <c r="M88" s="36">
        <v>1</v>
      </c>
      <c r="N88" s="35">
        <v>1</v>
      </c>
      <c r="O88" s="36">
        <v>1</v>
      </c>
      <c r="P88" s="20">
        <v>1</v>
      </c>
      <c r="Q88" s="22"/>
      <c r="R88" s="20">
        <v>1</v>
      </c>
      <c r="S88" s="22">
        <v>1</v>
      </c>
      <c r="T88" s="20">
        <v>1</v>
      </c>
      <c r="U88" s="22">
        <v>1</v>
      </c>
      <c r="V88" s="20">
        <v>1</v>
      </c>
      <c r="W88" s="23"/>
      <c r="X88" s="20">
        <v>1</v>
      </c>
      <c r="Y88" s="22">
        <v>0</v>
      </c>
      <c r="Z88" s="20">
        <v>1</v>
      </c>
      <c r="AA88" s="22">
        <v>1</v>
      </c>
      <c r="AB88" s="20">
        <v>1</v>
      </c>
      <c r="AC88" s="22">
        <v>1</v>
      </c>
      <c r="AD88" s="20">
        <v>1</v>
      </c>
      <c r="AE88" s="23"/>
      <c r="AF88" s="24">
        <v>1</v>
      </c>
      <c r="AG88" s="23"/>
      <c r="AH88" s="24">
        <v>1</v>
      </c>
      <c r="AI88" s="22">
        <v>1</v>
      </c>
      <c r="AJ88" s="20">
        <v>1</v>
      </c>
      <c r="AK88" s="22"/>
      <c r="AL88" s="20">
        <v>1</v>
      </c>
      <c r="AM88" s="22"/>
      <c r="AN88" s="20">
        <v>1</v>
      </c>
      <c r="AO88" s="4"/>
      <c r="AP88" s="22"/>
      <c r="AQ88" s="20"/>
      <c r="AR88" s="22"/>
    </row>
  </sheetData>
  <dataValidations count="3">
    <dataValidation type="list" allowBlank="1" showInputMessage="1" showErrorMessage="1" prompt="DA ako imate bocne rupe na solji, NE ako nemate" sqref="C4 F4:AN4 AP4:AR4">
      <formula1>"Da,Ne"</formula1>
    </dataValidation>
    <dataValidation type="list" allowBlank="1" showErrorMessage="1" sqref="C7:AN7 AP7:AR7">
      <formula1>"Ne,Trokraki bez regulacije,Trokraki sa regulacijom,Četvorokraki bez regulacije,Četvorokraki sa regulacijom"</formula1>
    </dataValidation>
    <dataValidation type="list" allowBlank="1" showInputMessage="1" showErrorMessage="1" prompt="Izabrati iz padajuce liste" sqref="C2:AN2 AP2:AR2">
      <formula1>"Toby 12,Toby 20,Toby 30,Toby 50"</formula1>
    </dataValidation>
  </dataValidation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FF00"/>
  </sheetPr>
  <dimension ref="A1:R88"/>
  <sheetViews>
    <sheetView workbookViewId="0">
      <pane xSplit="2" ySplit="1" topLeftCell="C2" activePane="bottomRight" state="frozen"/>
      <selection pane="topRight" activeCell="C1" sqref="C1"/>
      <selection pane="bottomLeft" activeCell="A2" sqref="A2"/>
      <selection pane="bottomRight" activeCell="C2" sqref="C2"/>
    </sheetView>
  </sheetViews>
  <sheetFormatPr defaultColWidth="14.42578125" defaultRowHeight="15.75" customHeight="1" x14ac:dyDescent="0.2"/>
  <cols>
    <col min="1" max="1" width="5.28515625" customWidth="1"/>
    <col min="2" max="2" width="42.5703125" customWidth="1"/>
  </cols>
  <sheetData>
    <row r="1" spans="1:18" ht="60" x14ac:dyDescent="0.2">
      <c r="A1" s="16"/>
      <c r="B1" s="18" t="s">
        <v>40</v>
      </c>
      <c r="C1" s="19" t="str">
        <f ca="1">IFERROR(__xludf.DUMMYFUNCTION("FILTER('Parametri Toby'!C1:AL88, 'Parametri Toby'!C2:AL2 = ""Toby 12"")"),"koyote")</f>
        <v>koyote</v>
      </c>
      <c r="D1" s="19" t="s">
        <v>9</v>
      </c>
      <c r="E1" s="19" t="s">
        <v>10</v>
      </c>
      <c r="F1" s="19" t="s">
        <v>11</v>
      </c>
      <c r="G1" s="19" t="s">
        <v>21</v>
      </c>
      <c r="H1" s="19" t="s">
        <v>23</v>
      </c>
      <c r="I1" s="19" t="s">
        <v>25</v>
      </c>
      <c r="J1" s="19" t="s">
        <v>26</v>
      </c>
      <c r="K1" s="19" t="s">
        <v>27</v>
      </c>
      <c r="L1" s="19" t="s">
        <v>28</v>
      </c>
      <c r="M1" s="19" t="s">
        <v>29</v>
      </c>
      <c r="N1" s="19" t="s">
        <v>30</v>
      </c>
      <c r="O1" s="19" t="s">
        <v>32</v>
      </c>
      <c r="P1" s="19" t="s">
        <v>36</v>
      </c>
      <c r="Q1" s="19"/>
      <c r="R1" s="19"/>
    </row>
    <row r="2" spans="1:18" ht="15" x14ac:dyDescent="0.2">
      <c r="A2" s="21"/>
      <c r="B2" s="12" t="s">
        <v>38</v>
      </c>
      <c r="C2" s="39" t="s">
        <v>39</v>
      </c>
      <c r="D2" s="40" t="s">
        <v>39</v>
      </c>
      <c r="E2" s="39" t="s">
        <v>39</v>
      </c>
      <c r="F2" s="40" t="s">
        <v>39</v>
      </c>
      <c r="G2" s="39" t="s">
        <v>39</v>
      </c>
      <c r="H2" s="40" t="s">
        <v>39</v>
      </c>
      <c r="I2" s="39" t="s">
        <v>39</v>
      </c>
      <c r="J2" s="41" t="s">
        <v>39</v>
      </c>
      <c r="K2" s="39" t="s">
        <v>39</v>
      </c>
      <c r="L2" s="41" t="s">
        <v>39</v>
      </c>
      <c r="M2" s="39" t="s">
        <v>39</v>
      </c>
      <c r="N2" s="41" t="s">
        <v>39</v>
      </c>
      <c r="O2" s="39" t="s">
        <v>39</v>
      </c>
      <c r="P2" s="41" t="s">
        <v>39</v>
      </c>
      <c r="Q2" s="39"/>
      <c r="R2" s="41"/>
    </row>
    <row r="3" spans="1:18" ht="30" x14ac:dyDescent="0.2">
      <c r="A3" s="42"/>
      <c r="B3" s="43" t="s">
        <v>44</v>
      </c>
      <c r="C3" s="44" t="s">
        <v>45</v>
      </c>
      <c r="D3" s="45" t="s">
        <v>53</v>
      </c>
      <c r="E3" s="44" t="s">
        <v>54</v>
      </c>
      <c r="F3" s="45" t="s">
        <v>55</v>
      </c>
      <c r="G3" s="44" t="s">
        <v>63</v>
      </c>
      <c r="H3" s="45" t="s">
        <v>65</v>
      </c>
      <c r="I3" s="44" t="s">
        <v>66</v>
      </c>
      <c r="J3" s="46" t="s">
        <v>67</v>
      </c>
      <c r="K3" s="44" t="s">
        <v>68</v>
      </c>
      <c r="L3" s="46" t="s">
        <v>59</v>
      </c>
      <c r="M3" s="44" t="s">
        <v>69</v>
      </c>
      <c r="N3" s="46" t="s">
        <v>70</v>
      </c>
      <c r="O3" s="44" t="s">
        <v>70</v>
      </c>
      <c r="P3" s="46" t="s">
        <v>73</v>
      </c>
      <c r="Q3" s="44"/>
      <c r="R3" s="46"/>
    </row>
    <row r="4" spans="1:18" ht="15" x14ac:dyDescent="0.3">
      <c r="A4" s="42"/>
      <c r="B4" s="47" t="s">
        <v>75</v>
      </c>
      <c r="C4" s="44" t="s">
        <v>76</v>
      </c>
      <c r="D4" s="45" t="s">
        <v>79</v>
      </c>
      <c r="E4" s="44" t="s">
        <v>76</v>
      </c>
      <c r="F4" s="45" t="s">
        <v>79</v>
      </c>
      <c r="G4" s="44" t="s">
        <v>76</v>
      </c>
      <c r="H4" s="45" t="s">
        <v>76</v>
      </c>
      <c r="I4" s="44" t="s">
        <v>79</v>
      </c>
      <c r="J4" s="46" t="s">
        <v>76</v>
      </c>
      <c r="K4" s="44" t="s">
        <v>76</v>
      </c>
      <c r="L4" s="46" t="s">
        <v>76</v>
      </c>
      <c r="M4" s="44" t="s">
        <v>76</v>
      </c>
      <c r="N4" s="46" t="s">
        <v>76</v>
      </c>
      <c r="O4" s="44" t="s">
        <v>76</v>
      </c>
      <c r="P4" s="46" t="s">
        <v>76</v>
      </c>
      <c r="Q4" s="44"/>
      <c r="R4" s="46"/>
    </row>
    <row r="5" spans="1:18" ht="15" x14ac:dyDescent="0.2">
      <c r="A5" s="42"/>
      <c r="B5" s="43" t="s">
        <v>80</v>
      </c>
      <c r="C5" s="48">
        <v>75</v>
      </c>
      <c r="D5" s="49">
        <v>72</v>
      </c>
      <c r="E5" s="48">
        <v>72</v>
      </c>
      <c r="F5" s="49">
        <v>78</v>
      </c>
      <c r="G5" s="48">
        <v>68</v>
      </c>
      <c r="H5" s="49">
        <v>80</v>
      </c>
      <c r="I5" s="48">
        <v>65</v>
      </c>
      <c r="J5" s="62">
        <v>140</v>
      </c>
      <c r="K5" s="48">
        <v>120</v>
      </c>
      <c r="L5" s="62">
        <v>300</v>
      </c>
      <c r="M5" s="48">
        <v>75</v>
      </c>
      <c r="N5" s="62">
        <v>62</v>
      </c>
      <c r="O5" s="48">
        <v>59</v>
      </c>
      <c r="P5" s="62">
        <v>60</v>
      </c>
      <c r="Q5" s="48"/>
      <c r="R5" s="62"/>
    </row>
    <row r="6" spans="1:18" ht="15" x14ac:dyDescent="0.2">
      <c r="A6" s="42"/>
      <c r="B6" s="43" t="s">
        <v>81</v>
      </c>
      <c r="C6" s="48">
        <v>72</v>
      </c>
      <c r="D6" s="49">
        <v>60</v>
      </c>
      <c r="E6" s="48">
        <v>72</v>
      </c>
      <c r="F6" s="49">
        <v>72</v>
      </c>
      <c r="G6" s="48">
        <v>60</v>
      </c>
      <c r="H6" s="49">
        <v>72</v>
      </c>
      <c r="I6" s="48">
        <v>65</v>
      </c>
      <c r="J6" s="62">
        <v>74</v>
      </c>
      <c r="K6" s="48">
        <v>82</v>
      </c>
      <c r="L6" s="62">
        <v>76</v>
      </c>
      <c r="M6" s="48">
        <v>75</v>
      </c>
      <c r="N6" s="62">
        <v>73</v>
      </c>
      <c r="O6" s="48">
        <v>75</v>
      </c>
      <c r="P6" s="62">
        <v>70</v>
      </c>
      <c r="Q6" s="48"/>
      <c r="R6" s="62"/>
    </row>
    <row r="7" spans="1:18" ht="33" customHeight="1" x14ac:dyDescent="0.2">
      <c r="A7" s="63"/>
      <c r="B7" s="37" t="s">
        <v>82</v>
      </c>
      <c r="C7" s="64" t="s">
        <v>83</v>
      </c>
      <c r="D7" s="65" t="s">
        <v>85</v>
      </c>
      <c r="E7" s="64" t="s">
        <v>86</v>
      </c>
      <c r="F7" s="65" t="s">
        <v>86</v>
      </c>
      <c r="G7" s="64" t="s">
        <v>86</v>
      </c>
      <c r="H7" s="65" t="s">
        <v>84</v>
      </c>
      <c r="I7" s="64" t="s">
        <v>84</v>
      </c>
      <c r="J7" s="66" t="s">
        <v>86</v>
      </c>
      <c r="K7" s="64" t="s">
        <v>84</v>
      </c>
      <c r="L7" s="66" t="s">
        <v>84</v>
      </c>
      <c r="M7" s="64" t="s">
        <v>83</v>
      </c>
      <c r="N7" s="66" t="s">
        <v>84</v>
      </c>
      <c r="O7" s="64" t="s">
        <v>86</v>
      </c>
      <c r="P7" s="66" t="s">
        <v>86</v>
      </c>
      <c r="Q7" s="64"/>
      <c r="R7" s="66"/>
    </row>
    <row r="8" spans="1:18" ht="15" x14ac:dyDescent="0.3">
      <c r="A8" s="67"/>
      <c r="B8" s="68" t="s">
        <v>87</v>
      </c>
      <c r="C8" s="69"/>
      <c r="D8" s="69"/>
      <c r="E8" s="69"/>
      <c r="F8" s="69"/>
      <c r="G8" s="69"/>
      <c r="H8" s="69"/>
      <c r="I8" s="69"/>
      <c r="J8" s="69"/>
      <c r="K8" s="69"/>
      <c r="L8" s="69"/>
      <c r="M8" s="69"/>
      <c r="N8" s="69"/>
      <c r="O8" s="69"/>
      <c r="P8" s="69"/>
      <c r="Q8" s="69"/>
      <c r="R8" s="69"/>
    </row>
    <row r="9" spans="1:18" ht="15" x14ac:dyDescent="0.3">
      <c r="A9" s="70" t="s">
        <v>88</v>
      </c>
      <c r="B9" s="71" t="s">
        <v>89</v>
      </c>
      <c r="C9" s="72">
        <v>15</v>
      </c>
      <c r="D9" s="73">
        <v>15</v>
      </c>
      <c r="E9" s="72">
        <v>15</v>
      </c>
      <c r="F9" s="73">
        <v>15</v>
      </c>
      <c r="G9" s="72">
        <v>15</v>
      </c>
      <c r="H9" s="73">
        <v>58</v>
      </c>
      <c r="I9" s="72">
        <v>15</v>
      </c>
      <c r="J9" s="74">
        <v>15</v>
      </c>
      <c r="K9" s="72">
        <v>15</v>
      </c>
      <c r="L9" s="74">
        <v>15</v>
      </c>
      <c r="M9" s="72">
        <v>15</v>
      </c>
      <c r="N9" s="74">
        <v>15</v>
      </c>
      <c r="O9" s="72">
        <v>15</v>
      </c>
      <c r="P9" s="74">
        <v>15</v>
      </c>
      <c r="Q9" s="72"/>
      <c r="R9" s="74"/>
    </row>
    <row r="10" spans="1:18" ht="15" x14ac:dyDescent="0.3">
      <c r="A10" s="75" t="s">
        <v>90</v>
      </c>
      <c r="B10" s="76" t="s">
        <v>91</v>
      </c>
      <c r="C10" s="48">
        <v>4</v>
      </c>
      <c r="D10" s="49">
        <v>3</v>
      </c>
      <c r="E10" s="48">
        <v>3</v>
      </c>
      <c r="F10" s="49">
        <v>3</v>
      </c>
      <c r="G10" s="48">
        <v>2</v>
      </c>
      <c r="H10" s="49">
        <v>12</v>
      </c>
      <c r="I10" s="48">
        <v>2</v>
      </c>
      <c r="J10" s="62">
        <v>3</v>
      </c>
      <c r="K10" s="48">
        <v>2</v>
      </c>
      <c r="L10" s="62">
        <v>5</v>
      </c>
      <c r="M10" s="48">
        <v>2</v>
      </c>
      <c r="N10" s="62">
        <v>2</v>
      </c>
      <c r="O10" s="48">
        <v>2</v>
      </c>
      <c r="P10" s="62">
        <v>2</v>
      </c>
      <c r="Q10" s="48"/>
      <c r="R10" s="62"/>
    </row>
    <row r="11" spans="1:18" ht="15" x14ac:dyDescent="0.3">
      <c r="A11" s="75" t="s">
        <v>92</v>
      </c>
      <c r="B11" s="76" t="s">
        <v>93</v>
      </c>
      <c r="C11" s="48">
        <v>35</v>
      </c>
      <c r="D11" s="49">
        <v>40</v>
      </c>
      <c r="E11" s="48">
        <v>35</v>
      </c>
      <c r="F11" s="49">
        <v>30</v>
      </c>
      <c r="G11" s="48">
        <v>20</v>
      </c>
      <c r="H11" s="49">
        <v>32</v>
      </c>
      <c r="I11" s="48">
        <v>45</v>
      </c>
      <c r="J11" s="62">
        <v>45</v>
      </c>
      <c r="K11" s="48">
        <v>40</v>
      </c>
      <c r="L11" s="62">
        <v>20</v>
      </c>
      <c r="M11" s="48">
        <v>20</v>
      </c>
      <c r="N11" s="62">
        <v>2</v>
      </c>
      <c r="O11" s="48">
        <v>45</v>
      </c>
      <c r="P11" s="62">
        <v>20</v>
      </c>
      <c r="Q11" s="48"/>
      <c r="R11" s="62"/>
    </row>
    <row r="12" spans="1:18" ht="15" x14ac:dyDescent="0.3">
      <c r="A12" s="75" t="s">
        <v>94</v>
      </c>
      <c r="B12" s="76" t="s">
        <v>95</v>
      </c>
      <c r="C12" s="48">
        <v>25</v>
      </c>
      <c r="D12" s="49">
        <v>30</v>
      </c>
      <c r="E12" s="48">
        <v>30</v>
      </c>
      <c r="F12" s="49">
        <v>30</v>
      </c>
      <c r="G12" s="48">
        <v>30</v>
      </c>
      <c r="H12" s="49">
        <v>25</v>
      </c>
      <c r="I12" s="48">
        <v>30</v>
      </c>
      <c r="J12" s="62">
        <v>30</v>
      </c>
      <c r="K12" s="48">
        <v>15</v>
      </c>
      <c r="L12" s="62">
        <v>25</v>
      </c>
      <c r="M12" s="48">
        <v>25</v>
      </c>
      <c r="N12" s="62">
        <v>99</v>
      </c>
      <c r="O12" s="48">
        <v>99</v>
      </c>
      <c r="P12" s="62">
        <v>30</v>
      </c>
      <c r="Q12" s="48"/>
      <c r="R12" s="62"/>
    </row>
    <row r="13" spans="1:18" ht="15" x14ac:dyDescent="0.3">
      <c r="A13" s="75" t="s">
        <v>96</v>
      </c>
      <c r="B13" s="76" t="s">
        <v>97</v>
      </c>
      <c r="C13" s="48">
        <v>120</v>
      </c>
      <c r="D13" s="49">
        <v>120</v>
      </c>
      <c r="E13" s="48">
        <v>120</v>
      </c>
      <c r="F13" s="49">
        <v>120</v>
      </c>
      <c r="G13" s="48">
        <v>120</v>
      </c>
      <c r="H13" s="49">
        <v>120</v>
      </c>
      <c r="I13" s="48">
        <v>120</v>
      </c>
      <c r="J13" s="62">
        <v>120</v>
      </c>
      <c r="K13" s="48">
        <v>120</v>
      </c>
      <c r="L13" s="62">
        <v>120</v>
      </c>
      <c r="M13" s="48">
        <v>120</v>
      </c>
      <c r="N13" s="62">
        <v>120</v>
      </c>
      <c r="O13" s="48">
        <v>120</v>
      </c>
      <c r="P13" s="62">
        <v>120</v>
      </c>
      <c r="Q13" s="48"/>
      <c r="R13" s="62"/>
    </row>
    <row r="14" spans="1:18" ht="15" x14ac:dyDescent="0.3">
      <c r="A14" s="75" t="s">
        <v>98</v>
      </c>
      <c r="B14" s="76" t="s">
        <v>99</v>
      </c>
      <c r="C14" s="48">
        <v>250</v>
      </c>
      <c r="D14" s="49">
        <v>250</v>
      </c>
      <c r="E14" s="48">
        <v>210</v>
      </c>
      <c r="F14" s="49">
        <v>160</v>
      </c>
      <c r="G14" s="48">
        <v>250</v>
      </c>
      <c r="H14" s="49">
        <v>230</v>
      </c>
      <c r="I14" s="48">
        <v>200</v>
      </c>
      <c r="J14" s="62">
        <v>200</v>
      </c>
      <c r="K14" s="48">
        <v>200</v>
      </c>
      <c r="L14" s="62">
        <v>200</v>
      </c>
      <c r="M14" s="48">
        <v>210</v>
      </c>
      <c r="N14" s="62">
        <v>230</v>
      </c>
      <c r="O14" s="48">
        <v>230</v>
      </c>
      <c r="P14" s="62">
        <v>255</v>
      </c>
      <c r="Q14" s="48"/>
      <c r="R14" s="62"/>
    </row>
    <row r="15" spans="1:18" ht="15" x14ac:dyDescent="0.3">
      <c r="A15" s="75" t="s">
        <v>100</v>
      </c>
      <c r="B15" s="76" t="s">
        <v>101</v>
      </c>
      <c r="C15" s="48">
        <v>12</v>
      </c>
      <c r="D15" s="49">
        <v>5</v>
      </c>
      <c r="E15" s="48">
        <v>4</v>
      </c>
      <c r="F15" s="49">
        <v>5</v>
      </c>
      <c r="G15" s="48">
        <v>10</v>
      </c>
      <c r="H15" s="49">
        <v>12</v>
      </c>
      <c r="I15" s="48">
        <v>10</v>
      </c>
      <c r="J15" s="62">
        <v>5</v>
      </c>
      <c r="K15" s="48">
        <v>10</v>
      </c>
      <c r="L15" s="62">
        <v>9</v>
      </c>
      <c r="M15" s="48">
        <v>8</v>
      </c>
      <c r="N15" s="62">
        <v>10</v>
      </c>
      <c r="O15" s="48">
        <v>10</v>
      </c>
      <c r="P15" s="62">
        <v>10</v>
      </c>
      <c r="Q15" s="48"/>
      <c r="R15" s="62"/>
    </row>
    <row r="16" spans="1:18" ht="15" x14ac:dyDescent="0.3">
      <c r="A16" s="75" t="s">
        <v>102</v>
      </c>
      <c r="B16" s="76" t="s">
        <v>103</v>
      </c>
      <c r="C16" s="48">
        <v>15</v>
      </c>
      <c r="D16" s="49">
        <v>15</v>
      </c>
      <c r="E16" s="48">
        <v>15</v>
      </c>
      <c r="F16" s="49">
        <v>15</v>
      </c>
      <c r="G16" s="48">
        <v>15</v>
      </c>
      <c r="H16" s="49">
        <v>15</v>
      </c>
      <c r="I16" s="48">
        <v>15</v>
      </c>
      <c r="J16" s="62">
        <v>15</v>
      </c>
      <c r="K16" s="48">
        <v>15</v>
      </c>
      <c r="L16" s="62">
        <v>15</v>
      </c>
      <c r="M16" s="48">
        <v>13</v>
      </c>
      <c r="N16" s="62">
        <v>15</v>
      </c>
      <c r="O16" s="48">
        <v>15</v>
      </c>
      <c r="P16" s="62">
        <v>15</v>
      </c>
      <c r="Q16" s="48"/>
      <c r="R16" s="62"/>
    </row>
    <row r="17" spans="1:18" ht="15" x14ac:dyDescent="0.3">
      <c r="A17" s="75" t="s">
        <v>104</v>
      </c>
      <c r="B17" s="76" t="s">
        <v>105</v>
      </c>
      <c r="C17" s="48">
        <v>45</v>
      </c>
      <c r="D17" s="49">
        <v>45</v>
      </c>
      <c r="E17" s="48">
        <v>45</v>
      </c>
      <c r="F17" s="49">
        <v>55</v>
      </c>
      <c r="G17" s="48">
        <v>25</v>
      </c>
      <c r="H17" s="49">
        <v>35</v>
      </c>
      <c r="I17" s="48">
        <v>50</v>
      </c>
      <c r="J17" s="62">
        <v>45</v>
      </c>
      <c r="K17" s="48">
        <v>45</v>
      </c>
      <c r="L17" s="62">
        <v>0</v>
      </c>
      <c r="M17" s="48">
        <v>20</v>
      </c>
      <c r="N17" s="62">
        <v>55</v>
      </c>
      <c r="O17" s="48">
        <v>55</v>
      </c>
      <c r="P17" s="62">
        <v>15</v>
      </c>
      <c r="Q17" s="48"/>
      <c r="R17" s="62"/>
    </row>
    <row r="18" spans="1:18" ht="15" x14ac:dyDescent="0.3">
      <c r="A18" s="75" t="s">
        <v>106</v>
      </c>
      <c r="B18" s="76" t="s">
        <v>107</v>
      </c>
      <c r="C18" s="48">
        <v>2</v>
      </c>
      <c r="D18" s="49">
        <v>2</v>
      </c>
      <c r="E18" s="48">
        <v>2</v>
      </c>
      <c r="F18" s="49">
        <v>5</v>
      </c>
      <c r="G18" s="48">
        <v>2</v>
      </c>
      <c r="H18" s="49">
        <v>2</v>
      </c>
      <c r="I18" s="48">
        <v>2</v>
      </c>
      <c r="J18" s="62">
        <v>2</v>
      </c>
      <c r="K18" s="48">
        <v>2</v>
      </c>
      <c r="L18" s="62">
        <v>5</v>
      </c>
      <c r="M18" s="48">
        <v>2</v>
      </c>
      <c r="N18" s="62">
        <v>2</v>
      </c>
      <c r="O18" s="48">
        <v>2</v>
      </c>
      <c r="P18" s="62">
        <v>2</v>
      </c>
      <c r="Q18" s="48"/>
      <c r="R18" s="62"/>
    </row>
    <row r="19" spans="1:18" ht="15" x14ac:dyDescent="0.3">
      <c r="A19" s="75" t="s">
        <v>108</v>
      </c>
      <c r="B19" s="76" t="s">
        <v>109</v>
      </c>
      <c r="C19" s="48">
        <v>55</v>
      </c>
      <c r="D19" s="49">
        <v>40</v>
      </c>
      <c r="E19" s="48">
        <v>57</v>
      </c>
      <c r="F19" s="49">
        <v>55</v>
      </c>
      <c r="G19" s="48">
        <v>50</v>
      </c>
      <c r="H19" s="49">
        <v>55</v>
      </c>
      <c r="I19" s="48">
        <v>40</v>
      </c>
      <c r="J19" s="62">
        <v>60</v>
      </c>
      <c r="K19" s="48">
        <v>67</v>
      </c>
      <c r="L19" s="62">
        <v>60</v>
      </c>
      <c r="M19" s="48">
        <v>50</v>
      </c>
      <c r="N19" s="62">
        <v>65</v>
      </c>
      <c r="O19" s="48">
        <v>66</v>
      </c>
      <c r="P19" s="62">
        <v>55</v>
      </c>
      <c r="Q19" s="48"/>
      <c r="R19" s="62"/>
    </row>
    <row r="20" spans="1:18" ht="15" x14ac:dyDescent="0.3">
      <c r="A20" s="75" t="s">
        <v>110</v>
      </c>
      <c r="B20" s="77" t="s">
        <v>111</v>
      </c>
      <c r="C20" s="48">
        <v>0</v>
      </c>
      <c r="D20" s="49">
        <v>99</v>
      </c>
      <c r="E20" s="48">
        <v>99</v>
      </c>
      <c r="F20" s="49">
        <v>99</v>
      </c>
      <c r="G20" s="48">
        <v>0</v>
      </c>
      <c r="H20" s="49">
        <v>0</v>
      </c>
      <c r="I20" s="48">
        <v>0</v>
      </c>
      <c r="J20" s="62">
        <v>0</v>
      </c>
      <c r="K20" s="48">
        <v>0</v>
      </c>
      <c r="L20" s="62">
        <v>0</v>
      </c>
      <c r="M20" s="48"/>
      <c r="N20" s="62">
        <v>0</v>
      </c>
      <c r="O20" s="48">
        <v>0</v>
      </c>
      <c r="P20" s="62">
        <v>0</v>
      </c>
      <c r="Q20" s="48"/>
      <c r="R20" s="62"/>
    </row>
    <row r="21" spans="1:18" ht="15" x14ac:dyDescent="0.3">
      <c r="A21" s="75" t="s">
        <v>112</v>
      </c>
      <c r="B21" s="76" t="s">
        <v>113</v>
      </c>
      <c r="C21" s="48">
        <v>0</v>
      </c>
      <c r="D21" s="49">
        <v>9</v>
      </c>
      <c r="E21" s="48">
        <v>9</v>
      </c>
      <c r="F21" s="49">
        <v>9</v>
      </c>
      <c r="G21" s="48">
        <v>0</v>
      </c>
      <c r="H21" s="49">
        <v>0</v>
      </c>
      <c r="I21" s="48">
        <v>0</v>
      </c>
      <c r="J21" s="62">
        <v>0</v>
      </c>
      <c r="K21" s="48">
        <v>0</v>
      </c>
      <c r="L21" s="62">
        <v>0</v>
      </c>
      <c r="M21" s="48"/>
      <c r="N21" s="62">
        <v>0</v>
      </c>
      <c r="O21" s="48">
        <v>0</v>
      </c>
      <c r="P21" s="62">
        <v>0</v>
      </c>
      <c r="Q21" s="48"/>
      <c r="R21" s="62"/>
    </row>
    <row r="22" spans="1:18" ht="15" x14ac:dyDescent="0.3">
      <c r="A22" s="75" t="s">
        <v>114</v>
      </c>
      <c r="B22" s="76" t="s">
        <v>115</v>
      </c>
      <c r="C22" s="48">
        <v>15</v>
      </c>
      <c r="D22" s="49">
        <v>15</v>
      </c>
      <c r="E22" s="48">
        <v>15</v>
      </c>
      <c r="F22" s="49">
        <v>15</v>
      </c>
      <c r="G22" s="48">
        <v>15</v>
      </c>
      <c r="H22" s="49">
        <v>15</v>
      </c>
      <c r="I22" s="48">
        <v>15</v>
      </c>
      <c r="J22" s="62">
        <v>15</v>
      </c>
      <c r="K22" s="48">
        <v>15</v>
      </c>
      <c r="L22" s="62">
        <v>15</v>
      </c>
      <c r="M22" s="48"/>
      <c r="N22" s="62">
        <v>15</v>
      </c>
      <c r="O22" s="48">
        <v>15</v>
      </c>
      <c r="P22" s="62">
        <v>15</v>
      </c>
      <c r="Q22" s="48"/>
      <c r="R22" s="62"/>
    </row>
    <row r="23" spans="1:18" ht="15" x14ac:dyDescent="0.3">
      <c r="A23" s="75" t="s">
        <v>116</v>
      </c>
      <c r="B23" s="76" t="s">
        <v>117</v>
      </c>
      <c r="C23" s="48">
        <v>0</v>
      </c>
      <c r="D23" s="49">
        <v>0</v>
      </c>
      <c r="E23" s="48">
        <v>0</v>
      </c>
      <c r="F23" s="49">
        <v>0</v>
      </c>
      <c r="G23" s="48">
        <v>0</v>
      </c>
      <c r="H23" s="49">
        <v>0</v>
      </c>
      <c r="I23" s="48">
        <v>0</v>
      </c>
      <c r="J23" s="62">
        <v>0</v>
      </c>
      <c r="K23" s="48">
        <v>0</v>
      </c>
      <c r="L23" s="62">
        <v>0</v>
      </c>
      <c r="M23" s="48"/>
      <c r="N23" s="62">
        <v>0</v>
      </c>
      <c r="O23" s="48">
        <v>0</v>
      </c>
      <c r="P23" s="62">
        <v>0</v>
      </c>
      <c r="Q23" s="48"/>
      <c r="R23" s="62"/>
    </row>
    <row r="24" spans="1:18" ht="15" x14ac:dyDescent="0.3">
      <c r="A24" s="75" t="s">
        <v>118</v>
      </c>
      <c r="B24" s="76" t="s">
        <v>119</v>
      </c>
      <c r="C24" s="48">
        <v>0</v>
      </c>
      <c r="D24" s="49">
        <v>0</v>
      </c>
      <c r="E24" s="48">
        <v>0</v>
      </c>
      <c r="F24" s="49">
        <v>0</v>
      </c>
      <c r="G24" s="48">
        <v>0</v>
      </c>
      <c r="H24" s="49">
        <v>0</v>
      </c>
      <c r="I24" s="48">
        <v>0</v>
      </c>
      <c r="J24" s="62">
        <v>0</v>
      </c>
      <c r="K24" s="48">
        <v>0</v>
      </c>
      <c r="L24" s="62">
        <v>0</v>
      </c>
      <c r="M24" s="48"/>
      <c r="N24" s="62">
        <v>0</v>
      </c>
      <c r="O24" s="48">
        <v>0</v>
      </c>
      <c r="P24" s="62">
        <v>0</v>
      </c>
      <c r="Q24" s="48"/>
      <c r="R24" s="62"/>
    </row>
    <row r="25" spans="1:18" ht="15" x14ac:dyDescent="0.3">
      <c r="A25" s="75" t="s">
        <v>120</v>
      </c>
      <c r="B25" s="76" t="s">
        <v>121</v>
      </c>
      <c r="C25" s="48">
        <v>5</v>
      </c>
      <c r="D25" s="49">
        <v>7</v>
      </c>
      <c r="E25" s="48">
        <v>7</v>
      </c>
      <c r="F25" s="49">
        <v>10</v>
      </c>
      <c r="G25" s="48">
        <v>5</v>
      </c>
      <c r="H25" s="49">
        <v>5</v>
      </c>
      <c r="I25" s="48">
        <v>7</v>
      </c>
      <c r="J25" s="62">
        <v>5</v>
      </c>
      <c r="K25" s="48">
        <v>3</v>
      </c>
      <c r="L25" s="62">
        <v>3</v>
      </c>
      <c r="M25" s="48" t="s">
        <v>54</v>
      </c>
      <c r="N25" s="62">
        <v>7</v>
      </c>
      <c r="O25" s="48">
        <v>7</v>
      </c>
      <c r="P25" s="62">
        <v>7</v>
      </c>
      <c r="Q25" s="48"/>
      <c r="R25" s="62"/>
    </row>
    <row r="26" spans="1:18" ht="15" x14ac:dyDescent="0.3">
      <c r="A26" s="75" t="s">
        <v>122</v>
      </c>
      <c r="B26" s="76" t="s">
        <v>123</v>
      </c>
      <c r="C26" s="48">
        <v>3</v>
      </c>
      <c r="D26" s="49">
        <v>3</v>
      </c>
      <c r="E26" s="48">
        <v>3</v>
      </c>
      <c r="F26" s="49">
        <v>3</v>
      </c>
      <c r="G26" s="48">
        <v>3</v>
      </c>
      <c r="H26" s="49">
        <v>3</v>
      </c>
      <c r="I26" s="48">
        <v>3</v>
      </c>
      <c r="J26" s="62">
        <v>3</v>
      </c>
      <c r="K26" s="48">
        <v>3</v>
      </c>
      <c r="L26" s="62">
        <v>3</v>
      </c>
      <c r="M26" s="48"/>
      <c r="N26" s="62">
        <v>3</v>
      </c>
      <c r="O26" s="48">
        <v>3</v>
      </c>
      <c r="P26" s="62">
        <v>3</v>
      </c>
      <c r="Q26" s="48"/>
      <c r="R26" s="62"/>
    </row>
    <row r="27" spans="1:18" ht="15" x14ac:dyDescent="0.3">
      <c r="A27" s="75" t="s">
        <v>124</v>
      </c>
      <c r="B27" s="76" t="s">
        <v>125</v>
      </c>
      <c r="C27" s="48">
        <v>3</v>
      </c>
      <c r="D27" s="49">
        <v>3</v>
      </c>
      <c r="E27" s="48">
        <v>3</v>
      </c>
      <c r="F27" s="49">
        <v>3</v>
      </c>
      <c r="G27" s="48">
        <v>1</v>
      </c>
      <c r="H27" s="49">
        <v>3</v>
      </c>
      <c r="I27" s="48">
        <v>3</v>
      </c>
      <c r="J27" s="62">
        <v>3</v>
      </c>
      <c r="K27" s="48">
        <v>3</v>
      </c>
      <c r="L27" s="62">
        <v>1</v>
      </c>
      <c r="M27" s="48"/>
      <c r="N27" s="62">
        <v>3</v>
      </c>
      <c r="O27" s="48">
        <v>3</v>
      </c>
      <c r="P27" s="62">
        <v>3</v>
      </c>
      <c r="Q27" s="48"/>
      <c r="R27" s="62"/>
    </row>
    <row r="28" spans="1:18" ht="15" x14ac:dyDescent="0.3">
      <c r="A28" s="75" t="s">
        <v>126</v>
      </c>
      <c r="B28" s="76" t="s">
        <v>127</v>
      </c>
      <c r="C28" s="48">
        <v>0.9</v>
      </c>
      <c r="D28" s="49">
        <v>1</v>
      </c>
      <c r="E28" s="48">
        <v>1.1000000000000001</v>
      </c>
      <c r="F28" s="49">
        <v>1.2</v>
      </c>
      <c r="G28" s="48">
        <v>1</v>
      </c>
      <c r="H28" s="49">
        <v>0.9</v>
      </c>
      <c r="I28" s="48">
        <v>1.1000000000000001</v>
      </c>
      <c r="J28" s="62">
        <v>1</v>
      </c>
      <c r="K28" s="48">
        <v>1.3</v>
      </c>
      <c r="L28" s="62">
        <v>1.8</v>
      </c>
      <c r="M28" s="48"/>
      <c r="N28" s="62">
        <v>1.2</v>
      </c>
      <c r="O28" s="48">
        <v>1.6</v>
      </c>
      <c r="P28" s="62">
        <v>0.4</v>
      </c>
      <c r="Q28" s="48"/>
      <c r="R28" s="62"/>
    </row>
    <row r="29" spans="1:18" ht="15" x14ac:dyDescent="0.3">
      <c r="A29" s="75" t="s">
        <v>128</v>
      </c>
      <c r="B29" s="76" t="s">
        <v>129</v>
      </c>
      <c r="C29" s="48">
        <v>3.5</v>
      </c>
      <c r="D29" s="49">
        <v>3</v>
      </c>
      <c r="E29" s="48">
        <v>3</v>
      </c>
      <c r="F29" s="49">
        <v>3</v>
      </c>
      <c r="G29" s="48">
        <v>5</v>
      </c>
      <c r="H29" s="49">
        <v>3.5</v>
      </c>
      <c r="I29" s="48">
        <v>3</v>
      </c>
      <c r="J29" s="62">
        <v>5</v>
      </c>
      <c r="K29" s="48">
        <v>3.5</v>
      </c>
      <c r="L29" s="62">
        <v>10</v>
      </c>
      <c r="M29" s="48"/>
      <c r="N29" s="62">
        <v>4</v>
      </c>
      <c r="O29" s="48">
        <v>3</v>
      </c>
      <c r="P29" s="62">
        <v>3</v>
      </c>
      <c r="Q29" s="48"/>
      <c r="R29" s="62"/>
    </row>
    <row r="30" spans="1:18" ht="15" x14ac:dyDescent="0.3">
      <c r="A30" s="75" t="s">
        <v>130</v>
      </c>
      <c r="B30" s="76" t="s">
        <v>131</v>
      </c>
      <c r="C30" s="48">
        <v>0.8</v>
      </c>
      <c r="D30" s="49">
        <v>1</v>
      </c>
      <c r="E30" s="48">
        <v>0.8</v>
      </c>
      <c r="F30" s="49">
        <v>1.4</v>
      </c>
      <c r="G30" s="48">
        <v>1.2</v>
      </c>
      <c r="H30" s="49">
        <v>0.8</v>
      </c>
      <c r="I30" s="48">
        <v>1.6</v>
      </c>
      <c r="J30" s="62">
        <v>1.2</v>
      </c>
      <c r="K30" s="48">
        <v>1.6</v>
      </c>
      <c r="L30" s="62">
        <v>1.4</v>
      </c>
      <c r="M30" s="48"/>
      <c r="N30" s="62">
        <v>1.2</v>
      </c>
      <c r="O30" s="48">
        <v>1.4</v>
      </c>
      <c r="P30" s="62">
        <v>0.5</v>
      </c>
      <c r="Q30" s="48"/>
      <c r="R30" s="62"/>
    </row>
    <row r="31" spans="1:18" ht="15" x14ac:dyDescent="0.3">
      <c r="A31" s="75" t="s">
        <v>132</v>
      </c>
      <c r="B31" s="76" t="s">
        <v>133</v>
      </c>
      <c r="C31" s="48">
        <v>3.5</v>
      </c>
      <c r="D31" s="49">
        <v>3</v>
      </c>
      <c r="E31" s="48">
        <v>3</v>
      </c>
      <c r="F31" s="49">
        <v>3</v>
      </c>
      <c r="G31" s="48">
        <v>5</v>
      </c>
      <c r="H31" s="49">
        <v>3.5</v>
      </c>
      <c r="I31" s="48">
        <v>3</v>
      </c>
      <c r="J31" s="62">
        <v>4.8</v>
      </c>
      <c r="K31" s="48">
        <v>3</v>
      </c>
      <c r="L31" s="62">
        <v>9.5</v>
      </c>
      <c r="M31" s="48"/>
      <c r="N31" s="62">
        <v>4</v>
      </c>
      <c r="O31" s="48">
        <v>3</v>
      </c>
      <c r="P31" s="62">
        <v>3.4</v>
      </c>
      <c r="Q31" s="48"/>
      <c r="R31" s="62"/>
    </row>
    <row r="32" spans="1:18" ht="15" x14ac:dyDescent="0.3">
      <c r="A32" s="75" t="s">
        <v>134</v>
      </c>
      <c r="B32" s="76" t="s">
        <v>135</v>
      </c>
      <c r="C32" s="48">
        <v>1</v>
      </c>
      <c r="D32" s="49">
        <v>1</v>
      </c>
      <c r="E32" s="48">
        <v>1</v>
      </c>
      <c r="F32" s="49">
        <v>1</v>
      </c>
      <c r="G32" s="48">
        <v>1</v>
      </c>
      <c r="H32" s="49">
        <v>1</v>
      </c>
      <c r="I32" s="48">
        <v>1</v>
      </c>
      <c r="J32" s="62">
        <v>0.8</v>
      </c>
      <c r="K32" s="48">
        <v>1</v>
      </c>
      <c r="L32" s="62">
        <v>1</v>
      </c>
      <c r="M32" s="48"/>
      <c r="N32" s="62">
        <v>1.1000000000000001</v>
      </c>
      <c r="O32" s="48">
        <v>1.6</v>
      </c>
      <c r="P32" s="62">
        <v>1</v>
      </c>
      <c r="Q32" s="48"/>
      <c r="R32" s="62"/>
    </row>
    <row r="33" spans="1:18" ht="15" x14ac:dyDescent="0.3">
      <c r="A33" s="75" t="s">
        <v>136</v>
      </c>
      <c r="B33" s="76" t="s">
        <v>137</v>
      </c>
      <c r="C33" s="48">
        <v>5</v>
      </c>
      <c r="D33" s="49">
        <v>3</v>
      </c>
      <c r="E33" s="48">
        <v>5</v>
      </c>
      <c r="F33" s="49">
        <v>5</v>
      </c>
      <c r="G33" s="48">
        <v>5</v>
      </c>
      <c r="H33" s="49">
        <v>5</v>
      </c>
      <c r="I33" s="48">
        <v>5</v>
      </c>
      <c r="J33" s="62">
        <v>5.2</v>
      </c>
      <c r="K33" s="48">
        <v>5</v>
      </c>
      <c r="L33" s="62">
        <v>6</v>
      </c>
      <c r="M33" s="48"/>
      <c r="N33" s="62">
        <v>5</v>
      </c>
      <c r="O33" s="48">
        <v>3.5</v>
      </c>
      <c r="P33" s="62">
        <v>5</v>
      </c>
      <c r="Q33" s="48"/>
      <c r="R33" s="62"/>
    </row>
    <row r="34" spans="1:18" ht="15" x14ac:dyDescent="0.3">
      <c r="A34" s="75" t="s">
        <v>138</v>
      </c>
      <c r="B34" s="78" t="s">
        <v>139</v>
      </c>
      <c r="C34" s="44">
        <v>2.2000000000000002</v>
      </c>
      <c r="D34" s="45">
        <v>1.3</v>
      </c>
      <c r="E34" s="44">
        <v>1.2</v>
      </c>
      <c r="F34" s="45">
        <v>1.4</v>
      </c>
      <c r="G34" s="44">
        <v>1</v>
      </c>
      <c r="H34" s="45">
        <v>1.1000000000000001</v>
      </c>
      <c r="I34" s="44">
        <v>1</v>
      </c>
      <c r="J34" s="46">
        <v>0.6</v>
      </c>
      <c r="K34" s="44">
        <v>1.4</v>
      </c>
      <c r="L34" s="46">
        <v>1.2</v>
      </c>
      <c r="M34" s="44">
        <v>1.5</v>
      </c>
      <c r="N34" s="46">
        <v>1.5</v>
      </c>
      <c r="O34" s="44">
        <v>1.7</v>
      </c>
      <c r="P34" s="46">
        <v>1.5</v>
      </c>
      <c r="Q34" s="44"/>
      <c r="R34" s="46"/>
    </row>
    <row r="35" spans="1:18" ht="15" x14ac:dyDescent="0.3">
      <c r="A35" s="75" t="s">
        <v>140</v>
      </c>
      <c r="B35" s="78" t="s">
        <v>141</v>
      </c>
      <c r="C35" s="44">
        <v>5.8</v>
      </c>
      <c r="D35" s="45">
        <v>3.5</v>
      </c>
      <c r="E35" s="44">
        <v>3.3</v>
      </c>
      <c r="F35" s="45">
        <v>3.4</v>
      </c>
      <c r="G35" s="44">
        <v>3</v>
      </c>
      <c r="H35" s="45">
        <v>2.5</v>
      </c>
      <c r="I35" s="44">
        <v>3.2</v>
      </c>
      <c r="J35" s="46">
        <v>5.4</v>
      </c>
      <c r="K35" s="44">
        <v>4.5999999999999996</v>
      </c>
      <c r="L35" s="46">
        <v>8</v>
      </c>
      <c r="M35" s="44">
        <v>5</v>
      </c>
      <c r="N35" s="46">
        <v>3.6</v>
      </c>
      <c r="O35" s="44">
        <v>3.2</v>
      </c>
      <c r="P35" s="46">
        <v>4</v>
      </c>
      <c r="Q35" s="44"/>
      <c r="R35" s="46"/>
    </row>
    <row r="36" spans="1:18" ht="15" x14ac:dyDescent="0.3">
      <c r="A36" s="75" t="s">
        <v>142</v>
      </c>
      <c r="B36" s="78" t="s">
        <v>143</v>
      </c>
      <c r="C36" s="44">
        <v>2.9</v>
      </c>
      <c r="D36" s="45">
        <v>2</v>
      </c>
      <c r="E36" s="44">
        <v>1.4</v>
      </c>
      <c r="F36" s="45">
        <v>1.6</v>
      </c>
      <c r="G36" s="44">
        <v>1.5</v>
      </c>
      <c r="H36" s="45">
        <v>1.6</v>
      </c>
      <c r="I36" s="44">
        <v>1.5</v>
      </c>
      <c r="J36" s="46">
        <v>0.9</v>
      </c>
      <c r="K36" s="44">
        <v>1.8</v>
      </c>
      <c r="L36" s="46">
        <v>1.5</v>
      </c>
      <c r="M36" s="44">
        <v>2</v>
      </c>
      <c r="N36" s="46">
        <v>1.5</v>
      </c>
      <c r="O36" s="44">
        <v>2</v>
      </c>
      <c r="P36" s="46">
        <v>2</v>
      </c>
      <c r="Q36" s="44"/>
      <c r="R36" s="46"/>
    </row>
    <row r="37" spans="1:18" ht="15" x14ac:dyDescent="0.3">
      <c r="A37" s="75" t="s">
        <v>144</v>
      </c>
      <c r="B37" s="78" t="s">
        <v>145</v>
      </c>
      <c r="C37" s="44">
        <v>5.0999999999999996</v>
      </c>
      <c r="D37" s="45">
        <v>3.3</v>
      </c>
      <c r="E37" s="44">
        <v>2.9</v>
      </c>
      <c r="F37" s="45">
        <v>2.9</v>
      </c>
      <c r="G37" s="44">
        <v>2.8</v>
      </c>
      <c r="H37" s="45">
        <v>1.5</v>
      </c>
      <c r="I37" s="44">
        <v>2.8</v>
      </c>
      <c r="J37" s="46">
        <v>5.0999999999999996</v>
      </c>
      <c r="K37" s="44">
        <v>4.2</v>
      </c>
      <c r="L37" s="46">
        <v>7.7</v>
      </c>
      <c r="M37" s="44">
        <v>3</v>
      </c>
      <c r="N37" s="46">
        <v>3</v>
      </c>
      <c r="O37" s="44">
        <v>2.5</v>
      </c>
      <c r="P37" s="46">
        <v>3.5</v>
      </c>
      <c r="Q37" s="44"/>
      <c r="R37" s="46"/>
    </row>
    <row r="38" spans="1:18" ht="15" x14ac:dyDescent="0.3">
      <c r="A38" s="75" t="s">
        <v>146</v>
      </c>
      <c r="B38" s="78" t="s">
        <v>147</v>
      </c>
      <c r="C38" s="44">
        <v>3.5</v>
      </c>
      <c r="D38" s="45">
        <v>3</v>
      </c>
      <c r="E38" s="44">
        <v>1.7</v>
      </c>
      <c r="F38" s="45">
        <v>1.8</v>
      </c>
      <c r="G38" s="44">
        <v>1.8</v>
      </c>
      <c r="H38" s="45">
        <v>2.5</v>
      </c>
      <c r="I38" s="44">
        <v>1.8</v>
      </c>
      <c r="J38" s="46">
        <v>1.2</v>
      </c>
      <c r="K38" s="44">
        <v>2.2000000000000002</v>
      </c>
      <c r="L38" s="46">
        <v>1.8</v>
      </c>
      <c r="M38" s="44">
        <v>2.5</v>
      </c>
      <c r="N38" s="46">
        <v>2</v>
      </c>
      <c r="O38" s="44">
        <v>2.5</v>
      </c>
      <c r="P38" s="46">
        <v>2.4</v>
      </c>
      <c r="Q38" s="44"/>
      <c r="R38" s="46"/>
    </row>
    <row r="39" spans="1:18" ht="15" x14ac:dyDescent="0.3">
      <c r="A39" s="75" t="s">
        <v>148</v>
      </c>
      <c r="B39" s="78" t="s">
        <v>149</v>
      </c>
      <c r="C39" s="44">
        <v>4.5</v>
      </c>
      <c r="D39" s="45">
        <v>3</v>
      </c>
      <c r="E39" s="44">
        <v>2.6</v>
      </c>
      <c r="F39" s="45">
        <v>2.6</v>
      </c>
      <c r="G39" s="44">
        <v>2.4</v>
      </c>
      <c r="H39" s="45">
        <v>7.5</v>
      </c>
      <c r="I39" s="44">
        <v>2.4</v>
      </c>
      <c r="J39" s="46">
        <v>4.8</v>
      </c>
      <c r="K39" s="44">
        <v>3.8</v>
      </c>
      <c r="L39" s="46">
        <v>7.4</v>
      </c>
      <c r="M39" s="44">
        <v>2.5</v>
      </c>
      <c r="N39" s="46">
        <v>3</v>
      </c>
      <c r="O39" s="44">
        <v>2.4</v>
      </c>
      <c r="P39" s="46">
        <v>3.1</v>
      </c>
      <c r="Q39" s="44"/>
      <c r="R39" s="46"/>
    </row>
    <row r="40" spans="1:18" ht="15" x14ac:dyDescent="0.3">
      <c r="A40" s="75" t="s">
        <v>150</v>
      </c>
      <c r="B40" s="78" t="s">
        <v>151</v>
      </c>
      <c r="C40" s="44">
        <v>4</v>
      </c>
      <c r="D40" s="45">
        <v>4</v>
      </c>
      <c r="E40" s="44">
        <v>2</v>
      </c>
      <c r="F40" s="45">
        <v>2.2000000000000002</v>
      </c>
      <c r="G40" s="44">
        <v>2</v>
      </c>
      <c r="H40" s="45">
        <v>3</v>
      </c>
      <c r="I40" s="44">
        <v>2</v>
      </c>
      <c r="J40" s="46">
        <v>1.5</v>
      </c>
      <c r="K40" s="44">
        <v>2.6</v>
      </c>
      <c r="L40" s="46">
        <v>2.2000000000000002</v>
      </c>
      <c r="M40" s="44">
        <v>3</v>
      </c>
      <c r="N40" s="46">
        <v>2.5</v>
      </c>
      <c r="O40" s="44">
        <v>3</v>
      </c>
      <c r="P40" s="46">
        <v>2.8</v>
      </c>
      <c r="Q40" s="44"/>
      <c r="R40" s="46"/>
    </row>
    <row r="41" spans="1:18" ht="15" x14ac:dyDescent="0.3">
      <c r="A41" s="75" t="s">
        <v>152</v>
      </c>
      <c r="B41" s="78" t="s">
        <v>153</v>
      </c>
      <c r="C41" s="44">
        <v>4</v>
      </c>
      <c r="D41" s="45">
        <v>2.7</v>
      </c>
      <c r="E41" s="44">
        <v>2.2999999999999998</v>
      </c>
      <c r="F41" s="45">
        <v>2.2999999999999998</v>
      </c>
      <c r="G41" s="44">
        <v>2.2000000000000002</v>
      </c>
      <c r="H41" s="45">
        <v>7</v>
      </c>
      <c r="I41" s="44">
        <v>2</v>
      </c>
      <c r="J41" s="46">
        <v>4.5</v>
      </c>
      <c r="K41" s="44">
        <v>3.4</v>
      </c>
      <c r="L41" s="46">
        <v>7</v>
      </c>
      <c r="M41" s="44">
        <v>2</v>
      </c>
      <c r="N41" s="46">
        <v>2.7</v>
      </c>
      <c r="O41" s="44">
        <v>2.2000000000000002</v>
      </c>
      <c r="P41" s="46">
        <v>2.7</v>
      </c>
      <c r="Q41" s="44"/>
      <c r="R41" s="46"/>
    </row>
    <row r="42" spans="1:18" ht="15" x14ac:dyDescent="0.3">
      <c r="A42" s="75" t="s">
        <v>154</v>
      </c>
      <c r="B42" s="78" t="s">
        <v>155</v>
      </c>
      <c r="C42" s="79">
        <v>4.5</v>
      </c>
      <c r="D42" s="45">
        <v>6</v>
      </c>
      <c r="E42" s="44">
        <v>2.4</v>
      </c>
      <c r="F42" s="45">
        <v>2.6</v>
      </c>
      <c r="G42" s="44">
        <v>2.4</v>
      </c>
      <c r="H42" s="45">
        <v>4</v>
      </c>
      <c r="I42" s="44">
        <v>2.5</v>
      </c>
      <c r="J42" s="46">
        <v>1.8</v>
      </c>
      <c r="K42" s="44">
        <v>3</v>
      </c>
      <c r="L42" s="46">
        <v>2.5</v>
      </c>
      <c r="M42" s="44">
        <v>3.5</v>
      </c>
      <c r="N42" s="46">
        <v>3</v>
      </c>
      <c r="O42" s="44">
        <v>3.6</v>
      </c>
      <c r="P42" s="46">
        <v>3.3</v>
      </c>
      <c r="Q42" s="44"/>
      <c r="R42" s="46"/>
    </row>
    <row r="43" spans="1:18" ht="15" x14ac:dyDescent="0.3">
      <c r="A43" s="75" t="s">
        <v>156</v>
      </c>
      <c r="B43" s="78" t="s">
        <v>157</v>
      </c>
      <c r="C43" s="44">
        <v>3.5</v>
      </c>
      <c r="D43" s="45">
        <v>2.4</v>
      </c>
      <c r="E43" s="44">
        <v>1.9</v>
      </c>
      <c r="F43" s="45">
        <v>1.8</v>
      </c>
      <c r="G43" s="44">
        <v>1.8</v>
      </c>
      <c r="H43" s="45">
        <v>6</v>
      </c>
      <c r="I43" s="44">
        <v>1.3</v>
      </c>
      <c r="J43" s="46">
        <v>4.2</v>
      </c>
      <c r="K43" s="44">
        <v>3</v>
      </c>
      <c r="L43" s="46">
        <v>6.7</v>
      </c>
      <c r="M43" s="44">
        <v>1.5</v>
      </c>
      <c r="N43" s="46">
        <v>2.2000000000000002</v>
      </c>
      <c r="O43" s="44">
        <v>1.7</v>
      </c>
      <c r="P43" s="46">
        <v>2.2000000000000002</v>
      </c>
      <c r="Q43" s="44"/>
      <c r="R43" s="46"/>
    </row>
    <row r="44" spans="1:18" ht="15" x14ac:dyDescent="0.3">
      <c r="A44" s="75" t="s">
        <v>158</v>
      </c>
      <c r="B44" s="76" t="s">
        <v>159</v>
      </c>
      <c r="C44" s="48">
        <v>235</v>
      </c>
      <c r="D44" s="49">
        <v>235</v>
      </c>
      <c r="E44" s="48">
        <v>235</v>
      </c>
      <c r="F44" s="49">
        <v>235</v>
      </c>
      <c r="G44" s="48">
        <v>235</v>
      </c>
      <c r="H44" s="49">
        <v>235</v>
      </c>
      <c r="I44" s="48">
        <v>190</v>
      </c>
      <c r="J44" s="62">
        <v>230</v>
      </c>
      <c r="K44" s="48">
        <v>210</v>
      </c>
      <c r="L44" s="62">
        <v>110</v>
      </c>
      <c r="M44" s="48"/>
      <c r="N44" s="62">
        <v>225</v>
      </c>
      <c r="O44" s="48">
        <v>225</v>
      </c>
      <c r="P44" s="62">
        <v>200</v>
      </c>
      <c r="Q44" s="48"/>
      <c r="R44" s="62"/>
    </row>
    <row r="45" spans="1:18" ht="15" x14ac:dyDescent="0.3">
      <c r="A45" s="75" t="s">
        <v>160</v>
      </c>
      <c r="B45" s="76" t="s">
        <v>161</v>
      </c>
      <c r="C45" s="48">
        <v>245</v>
      </c>
      <c r="D45" s="49">
        <v>245</v>
      </c>
      <c r="E45" s="48">
        <v>245</v>
      </c>
      <c r="F45" s="49">
        <v>245</v>
      </c>
      <c r="G45" s="48">
        <v>245</v>
      </c>
      <c r="H45" s="49">
        <v>245</v>
      </c>
      <c r="I45" s="48">
        <v>245</v>
      </c>
      <c r="J45" s="62">
        <v>240</v>
      </c>
      <c r="K45" s="48">
        <v>234</v>
      </c>
      <c r="L45" s="62">
        <v>105</v>
      </c>
      <c r="M45" s="48"/>
      <c r="N45" s="62">
        <v>235</v>
      </c>
      <c r="O45" s="48">
        <v>235</v>
      </c>
      <c r="P45" s="62">
        <v>210</v>
      </c>
      <c r="Q45" s="48"/>
      <c r="R45" s="62"/>
    </row>
    <row r="46" spans="1:18" ht="15" x14ac:dyDescent="0.3">
      <c r="A46" s="75" t="s">
        <v>162</v>
      </c>
      <c r="B46" s="76" t="s">
        <v>163</v>
      </c>
      <c r="C46" s="48">
        <v>300</v>
      </c>
      <c r="D46" s="49">
        <v>300</v>
      </c>
      <c r="E46" s="48">
        <v>300</v>
      </c>
      <c r="F46" s="49">
        <v>280</v>
      </c>
      <c r="G46" s="48">
        <v>300</v>
      </c>
      <c r="H46" s="49">
        <v>300</v>
      </c>
      <c r="I46" s="48">
        <v>300</v>
      </c>
      <c r="J46" s="62">
        <v>280</v>
      </c>
      <c r="K46" s="48">
        <v>300</v>
      </c>
      <c r="L46" s="62">
        <v>175</v>
      </c>
      <c r="M46" s="48"/>
      <c r="N46" s="62">
        <v>200</v>
      </c>
      <c r="O46" s="48">
        <v>200</v>
      </c>
      <c r="P46" s="62">
        <v>300</v>
      </c>
      <c r="Q46" s="48"/>
      <c r="R46" s="62"/>
    </row>
    <row r="47" spans="1:18" ht="15" x14ac:dyDescent="0.3">
      <c r="A47" s="75" t="s">
        <v>164</v>
      </c>
      <c r="B47" s="78" t="s">
        <v>165</v>
      </c>
      <c r="C47" s="44">
        <v>180</v>
      </c>
      <c r="D47" s="45">
        <v>190</v>
      </c>
      <c r="E47" s="44">
        <v>190</v>
      </c>
      <c r="F47" s="45">
        <v>205</v>
      </c>
      <c r="G47" s="44">
        <v>180</v>
      </c>
      <c r="H47" s="45">
        <v>200</v>
      </c>
      <c r="I47" s="44">
        <v>180</v>
      </c>
      <c r="J47" s="46">
        <v>170</v>
      </c>
      <c r="K47" s="44">
        <v>165</v>
      </c>
      <c r="L47" s="46">
        <v>87</v>
      </c>
      <c r="M47" s="44"/>
      <c r="N47" s="46">
        <v>170</v>
      </c>
      <c r="O47" s="44">
        <v>170</v>
      </c>
      <c r="P47" s="46">
        <v>155</v>
      </c>
      <c r="Q47" s="44"/>
      <c r="R47" s="46"/>
    </row>
    <row r="48" spans="1:18" ht="15" x14ac:dyDescent="0.3">
      <c r="A48" s="75" t="s">
        <v>166</v>
      </c>
      <c r="B48" s="78" t="s">
        <v>167</v>
      </c>
      <c r="C48" s="44">
        <v>190</v>
      </c>
      <c r="D48" s="45">
        <v>200</v>
      </c>
      <c r="E48" s="44">
        <v>195</v>
      </c>
      <c r="F48" s="45">
        <v>210</v>
      </c>
      <c r="G48" s="44">
        <v>190</v>
      </c>
      <c r="H48" s="45">
        <v>205</v>
      </c>
      <c r="I48" s="44">
        <v>190</v>
      </c>
      <c r="J48" s="46">
        <v>185</v>
      </c>
      <c r="K48" s="44">
        <v>170</v>
      </c>
      <c r="L48" s="46">
        <v>92</v>
      </c>
      <c r="M48" s="44"/>
      <c r="N48" s="46">
        <v>175</v>
      </c>
      <c r="O48" s="44">
        <v>175</v>
      </c>
      <c r="P48" s="46">
        <v>160</v>
      </c>
      <c r="Q48" s="44"/>
      <c r="R48" s="46"/>
    </row>
    <row r="49" spans="1:18" ht="15" x14ac:dyDescent="0.3">
      <c r="A49" s="75" t="s">
        <v>168</v>
      </c>
      <c r="B49" s="78" t="s">
        <v>169</v>
      </c>
      <c r="C49" s="44">
        <v>200</v>
      </c>
      <c r="D49" s="45">
        <v>215</v>
      </c>
      <c r="E49" s="44">
        <v>200</v>
      </c>
      <c r="F49" s="45">
        <v>215</v>
      </c>
      <c r="G49" s="44">
        <v>200</v>
      </c>
      <c r="H49" s="45">
        <v>210</v>
      </c>
      <c r="I49" s="44">
        <v>200</v>
      </c>
      <c r="J49" s="46">
        <v>200</v>
      </c>
      <c r="K49" s="44">
        <v>180</v>
      </c>
      <c r="L49" s="46">
        <v>96</v>
      </c>
      <c r="M49" s="44"/>
      <c r="N49" s="46">
        <v>180</v>
      </c>
      <c r="O49" s="44">
        <v>180</v>
      </c>
      <c r="P49" s="46">
        <v>165</v>
      </c>
      <c r="Q49" s="44"/>
      <c r="R49" s="46"/>
    </row>
    <row r="50" spans="1:18" ht="15" x14ac:dyDescent="0.3">
      <c r="A50" s="75" t="s">
        <v>170</v>
      </c>
      <c r="B50" s="78" t="s">
        <v>171</v>
      </c>
      <c r="C50" s="44">
        <v>210</v>
      </c>
      <c r="D50" s="45">
        <v>225</v>
      </c>
      <c r="E50" s="44">
        <v>215</v>
      </c>
      <c r="F50" s="45">
        <v>225</v>
      </c>
      <c r="G50" s="44">
        <v>210</v>
      </c>
      <c r="H50" s="45">
        <v>215</v>
      </c>
      <c r="I50" s="44">
        <v>210</v>
      </c>
      <c r="J50" s="46">
        <v>215</v>
      </c>
      <c r="K50" s="44">
        <v>190</v>
      </c>
      <c r="L50" s="46">
        <v>100</v>
      </c>
      <c r="M50" s="44"/>
      <c r="N50" s="46">
        <v>190</v>
      </c>
      <c r="O50" s="44">
        <v>190</v>
      </c>
      <c r="P50" s="46">
        <v>170</v>
      </c>
      <c r="Q50" s="44"/>
      <c r="R50" s="46"/>
    </row>
    <row r="51" spans="1:18" ht="15" x14ac:dyDescent="0.3">
      <c r="A51" s="75" t="s">
        <v>172</v>
      </c>
      <c r="B51" s="78" t="s">
        <v>173</v>
      </c>
      <c r="C51" s="44">
        <v>220</v>
      </c>
      <c r="D51" s="45">
        <v>240</v>
      </c>
      <c r="E51" s="44">
        <v>230</v>
      </c>
      <c r="F51" s="45">
        <v>235</v>
      </c>
      <c r="G51" s="44">
        <v>220</v>
      </c>
      <c r="H51" s="45">
        <v>220</v>
      </c>
      <c r="I51" s="44">
        <v>220</v>
      </c>
      <c r="J51" s="46">
        <v>230</v>
      </c>
      <c r="K51" s="44">
        <v>200</v>
      </c>
      <c r="L51" s="46">
        <v>105</v>
      </c>
      <c r="M51" s="44"/>
      <c r="N51" s="46">
        <v>200</v>
      </c>
      <c r="O51" s="44">
        <v>200</v>
      </c>
      <c r="P51" s="46">
        <v>175</v>
      </c>
      <c r="Q51" s="44"/>
      <c r="R51" s="46"/>
    </row>
    <row r="52" spans="1:18" ht="15" x14ac:dyDescent="0.3">
      <c r="A52" s="75" t="s">
        <v>174</v>
      </c>
      <c r="B52" s="76" t="s">
        <v>175</v>
      </c>
      <c r="C52" s="48">
        <v>0</v>
      </c>
      <c r="D52" s="49">
        <v>0</v>
      </c>
      <c r="E52" s="48">
        <v>0</v>
      </c>
      <c r="F52" s="49">
        <v>0</v>
      </c>
      <c r="G52" s="48">
        <v>0</v>
      </c>
      <c r="H52" s="49">
        <v>0</v>
      </c>
      <c r="I52" s="48">
        <v>0</v>
      </c>
      <c r="J52" s="62">
        <v>0</v>
      </c>
      <c r="K52" s="48">
        <v>0</v>
      </c>
      <c r="L52" s="62">
        <v>0</v>
      </c>
      <c r="M52" s="48"/>
      <c r="N52" s="62">
        <v>0</v>
      </c>
      <c r="O52" s="48">
        <v>0</v>
      </c>
      <c r="P52" s="62">
        <v>0</v>
      </c>
      <c r="Q52" s="48"/>
      <c r="R52" s="62"/>
    </row>
    <row r="53" spans="1:18" ht="15" x14ac:dyDescent="0.3">
      <c r="A53" s="75" t="s">
        <v>176</v>
      </c>
      <c r="B53" s="76" t="s">
        <v>177</v>
      </c>
      <c r="C53" s="48">
        <v>0</v>
      </c>
      <c r="D53" s="49">
        <v>0</v>
      </c>
      <c r="E53" s="48">
        <v>0</v>
      </c>
      <c r="F53" s="49">
        <v>0</v>
      </c>
      <c r="G53" s="48">
        <v>0</v>
      </c>
      <c r="H53" s="49">
        <v>0</v>
      </c>
      <c r="I53" s="48">
        <v>0</v>
      </c>
      <c r="J53" s="62">
        <v>0</v>
      </c>
      <c r="K53" s="48">
        <v>0</v>
      </c>
      <c r="L53" s="62">
        <v>0</v>
      </c>
      <c r="M53" s="48"/>
      <c r="N53" s="62">
        <v>0</v>
      </c>
      <c r="O53" s="48">
        <v>0</v>
      </c>
      <c r="P53" s="62">
        <v>0</v>
      </c>
      <c r="Q53" s="48"/>
      <c r="R53" s="62"/>
    </row>
    <row r="54" spans="1:18" ht="15" x14ac:dyDescent="0.3">
      <c r="A54" s="75" t="s">
        <v>178</v>
      </c>
      <c r="B54" s="76" t="s">
        <v>179</v>
      </c>
      <c r="C54" s="48">
        <v>0</v>
      </c>
      <c r="D54" s="49">
        <v>0</v>
      </c>
      <c r="E54" s="48">
        <v>0</v>
      </c>
      <c r="F54" s="49">
        <v>0</v>
      </c>
      <c r="G54" s="48">
        <v>0</v>
      </c>
      <c r="H54" s="49">
        <v>0</v>
      </c>
      <c r="I54" s="48">
        <v>0</v>
      </c>
      <c r="J54" s="62">
        <v>0</v>
      </c>
      <c r="K54" s="48">
        <v>0</v>
      </c>
      <c r="L54" s="62">
        <v>0</v>
      </c>
      <c r="M54" s="48"/>
      <c r="N54" s="62">
        <v>0</v>
      </c>
      <c r="O54" s="48">
        <v>0</v>
      </c>
      <c r="P54" s="62">
        <v>0</v>
      </c>
      <c r="Q54" s="48"/>
      <c r="R54" s="62"/>
    </row>
    <row r="55" spans="1:18" ht="15" x14ac:dyDescent="0.3">
      <c r="A55" s="75" t="s">
        <v>180</v>
      </c>
      <c r="B55" s="76" t="s">
        <v>181</v>
      </c>
      <c r="C55" s="48">
        <v>0</v>
      </c>
      <c r="D55" s="49">
        <v>0</v>
      </c>
      <c r="E55" s="48">
        <v>0</v>
      </c>
      <c r="F55" s="49">
        <v>0</v>
      </c>
      <c r="G55" s="48">
        <v>0</v>
      </c>
      <c r="H55" s="49">
        <v>0</v>
      </c>
      <c r="I55" s="48">
        <v>0</v>
      </c>
      <c r="J55" s="62">
        <v>0</v>
      </c>
      <c r="K55" s="48">
        <v>0</v>
      </c>
      <c r="L55" s="62">
        <v>0</v>
      </c>
      <c r="M55" s="48"/>
      <c r="N55" s="62">
        <v>0</v>
      </c>
      <c r="O55" s="48">
        <v>0</v>
      </c>
      <c r="P55" s="62">
        <v>0</v>
      </c>
      <c r="Q55" s="48"/>
      <c r="R55" s="62"/>
    </row>
    <row r="56" spans="1:18" ht="15" x14ac:dyDescent="0.3">
      <c r="A56" s="75" t="s">
        <v>182</v>
      </c>
      <c r="B56" s="76" t="s">
        <v>183</v>
      </c>
      <c r="C56" s="48">
        <v>0</v>
      </c>
      <c r="D56" s="49">
        <v>0</v>
      </c>
      <c r="E56" s="48">
        <v>0</v>
      </c>
      <c r="F56" s="49">
        <v>0</v>
      </c>
      <c r="G56" s="48">
        <v>0</v>
      </c>
      <c r="H56" s="49">
        <v>0</v>
      </c>
      <c r="I56" s="48">
        <v>0</v>
      </c>
      <c r="J56" s="62">
        <v>0</v>
      </c>
      <c r="K56" s="48">
        <v>0</v>
      </c>
      <c r="L56" s="62">
        <v>0</v>
      </c>
      <c r="M56" s="48"/>
      <c r="N56" s="62">
        <v>0</v>
      </c>
      <c r="O56" s="48">
        <v>0</v>
      </c>
      <c r="P56" s="62">
        <v>0</v>
      </c>
      <c r="Q56" s="48"/>
      <c r="R56" s="62"/>
    </row>
    <row r="57" spans="1:18" ht="15" x14ac:dyDescent="0.3">
      <c r="A57" s="75" t="s">
        <v>184</v>
      </c>
      <c r="B57" s="76" t="s">
        <v>185</v>
      </c>
      <c r="C57" s="48">
        <v>0</v>
      </c>
      <c r="D57" s="49">
        <v>0</v>
      </c>
      <c r="E57" s="48">
        <v>0</v>
      </c>
      <c r="F57" s="49">
        <v>0</v>
      </c>
      <c r="G57" s="48">
        <v>0</v>
      </c>
      <c r="H57" s="49">
        <v>0</v>
      </c>
      <c r="I57" s="48">
        <v>0</v>
      </c>
      <c r="J57" s="62">
        <v>0</v>
      </c>
      <c r="K57" s="48">
        <v>0</v>
      </c>
      <c r="L57" s="62">
        <v>0</v>
      </c>
      <c r="M57" s="48"/>
      <c r="N57" s="62">
        <v>0</v>
      </c>
      <c r="O57" s="48">
        <v>0</v>
      </c>
      <c r="P57" s="62">
        <v>0</v>
      </c>
      <c r="Q57" s="48"/>
      <c r="R57" s="62"/>
    </row>
    <row r="58" spans="1:18" ht="15" x14ac:dyDescent="0.3">
      <c r="A58" s="75" t="s">
        <v>186</v>
      </c>
      <c r="B58" s="76" t="s">
        <v>187</v>
      </c>
      <c r="C58" s="48">
        <v>0</v>
      </c>
      <c r="D58" s="49">
        <v>0</v>
      </c>
      <c r="E58" s="48">
        <v>0</v>
      </c>
      <c r="F58" s="49">
        <v>0</v>
      </c>
      <c r="G58" s="48">
        <v>0</v>
      </c>
      <c r="H58" s="49">
        <v>0</v>
      </c>
      <c r="I58" s="48">
        <v>0</v>
      </c>
      <c r="J58" s="62">
        <v>0</v>
      </c>
      <c r="K58" s="48">
        <v>0</v>
      </c>
      <c r="L58" s="62">
        <v>0</v>
      </c>
      <c r="M58" s="48"/>
      <c r="N58" s="62">
        <v>0</v>
      </c>
      <c r="O58" s="48">
        <v>0</v>
      </c>
      <c r="P58" s="62">
        <v>0</v>
      </c>
      <c r="Q58" s="48"/>
      <c r="R58" s="62"/>
    </row>
    <row r="59" spans="1:18" ht="15" x14ac:dyDescent="0.3">
      <c r="A59" s="75" t="s">
        <v>188</v>
      </c>
      <c r="B59" s="76" t="s">
        <v>189</v>
      </c>
      <c r="C59" s="48">
        <v>0</v>
      </c>
      <c r="D59" s="49">
        <v>0</v>
      </c>
      <c r="E59" s="48">
        <v>0</v>
      </c>
      <c r="F59" s="49">
        <v>0</v>
      </c>
      <c r="G59" s="48">
        <v>0</v>
      </c>
      <c r="H59" s="49">
        <v>0</v>
      </c>
      <c r="I59" s="48">
        <v>0</v>
      </c>
      <c r="J59" s="62">
        <v>0</v>
      </c>
      <c r="K59" s="48">
        <v>0</v>
      </c>
      <c r="L59" s="62">
        <v>0</v>
      </c>
      <c r="M59" s="48"/>
      <c r="N59" s="62">
        <v>0</v>
      </c>
      <c r="O59" s="48">
        <v>0</v>
      </c>
      <c r="P59" s="62">
        <v>0</v>
      </c>
      <c r="Q59" s="48"/>
      <c r="R59" s="62"/>
    </row>
    <row r="60" spans="1:18" ht="15" x14ac:dyDescent="0.3">
      <c r="A60" s="75" t="s">
        <v>190</v>
      </c>
      <c r="B60" s="76" t="s">
        <v>191</v>
      </c>
      <c r="C60" s="48">
        <v>0</v>
      </c>
      <c r="D60" s="49">
        <v>0</v>
      </c>
      <c r="E60" s="48">
        <v>0</v>
      </c>
      <c r="F60" s="49">
        <v>0</v>
      </c>
      <c r="G60" s="48">
        <v>0</v>
      </c>
      <c r="H60" s="49">
        <v>0</v>
      </c>
      <c r="I60" s="48">
        <v>0</v>
      </c>
      <c r="J60" s="62">
        <v>0</v>
      </c>
      <c r="K60" s="48">
        <v>0</v>
      </c>
      <c r="L60" s="62">
        <v>-50</v>
      </c>
      <c r="M60" s="48"/>
      <c r="N60" s="62">
        <v>0</v>
      </c>
      <c r="O60" s="48">
        <v>0</v>
      </c>
      <c r="P60" s="62">
        <v>0</v>
      </c>
      <c r="Q60" s="48"/>
      <c r="R60" s="62"/>
    </row>
    <row r="61" spans="1:18" ht="15" x14ac:dyDescent="0.3">
      <c r="A61" s="75" t="s">
        <v>192</v>
      </c>
      <c r="B61" s="76" t="s">
        <v>193</v>
      </c>
      <c r="C61" s="48">
        <v>0</v>
      </c>
      <c r="D61" s="49">
        <v>0</v>
      </c>
      <c r="E61" s="48">
        <v>0</v>
      </c>
      <c r="F61" s="49">
        <v>0</v>
      </c>
      <c r="G61" s="48">
        <v>0</v>
      </c>
      <c r="H61" s="49">
        <v>0</v>
      </c>
      <c r="I61" s="48">
        <v>0</v>
      </c>
      <c r="J61" s="62">
        <v>0</v>
      </c>
      <c r="K61" s="48">
        <v>0</v>
      </c>
      <c r="L61" s="62">
        <v>-30</v>
      </c>
      <c r="M61" s="48"/>
      <c r="N61" s="62">
        <v>0</v>
      </c>
      <c r="O61" s="48">
        <v>0</v>
      </c>
      <c r="P61" s="62">
        <v>0</v>
      </c>
      <c r="Q61" s="48"/>
      <c r="R61" s="62"/>
    </row>
    <row r="62" spans="1:18" ht="15" x14ac:dyDescent="0.3">
      <c r="A62" s="75" t="s">
        <v>194</v>
      </c>
      <c r="B62" s="76" t="s">
        <v>195</v>
      </c>
      <c r="C62" s="48">
        <v>0</v>
      </c>
      <c r="D62" s="49">
        <v>0</v>
      </c>
      <c r="E62" s="48">
        <v>0</v>
      </c>
      <c r="F62" s="49">
        <v>0</v>
      </c>
      <c r="G62" s="48">
        <v>0</v>
      </c>
      <c r="H62" s="49">
        <v>0</v>
      </c>
      <c r="I62" s="48">
        <v>0</v>
      </c>
      <c r="J62" s="62">
        <v>0</v>
      </c>
      <c r="K62" s="48">
        <v>0</v>
      </c>
      <c r="L62" s="62">
        <v>-20</v>
      </c>
      <c r="M62" s="48"/>
      <c r="N62" s="62">
        <v>0</v>
      </c>
      <c r="O62" s="48">
        <v>0</v>
      </c>
      <c r="P62" s="62">
        <v>0</v>
      </c>
      <c r="Q62" s="48"/>
      <c r="R62" s="62"/>
    </row>
    <row r="63" spans="1:18" ht="15" x14ac:dyDescent="0.3">
      <c r="A63" s="75" t="s">
        <v>196</v>
      </c>
      <c r="B63" s="76" t="s">
        <v>197</v>
      </c>
      <c r="C63" s="48">
        <v>0</v>
      </c>
      <c r="D63" s="49">
        <v>0</v>
      </c>
      <c r="E63" s="48">
        <v>0</v>
      </c>
      <c r="F63" s="49">
        <v>0</v>
      </c>
      <c r="G63" s="48">
        <v>0</v>
      </c>
      <c r="H63" s="49">
        <v>0</v>
      </c>
      <c r="I63" s="48">
        <v>0</v>
      </c>
      <c r="J63" s="62">
        <v>0</v>
      </c>
      <c r="K63" s="48">
        <v>0</v>
      </c>
      <c r="L63" s="62">
        <v>-10</v>
      </c>
      <c r="M63" s="48"/>
      <c r="N63" s="62">
        <v>0</v>
      </c>
      <c r="O63" s="48">
        <v>0</v>
      </c>
      <c r="P63" s="62">
        <v>0</v>
      </c>
      <c r="Q63" s="48"/>
      <c r="R63" s="62"/>
    </row>
    <row r="64" spans="1:18" ht="15" x14ac:dyDescent="0.3">
      <c r="A64" s="75" t="s">
        <v>198</v>
      </c>
      <c r="B64" s="76" t="s">
        <v>199</v>
      </c>
      <c r="C64" s="48">
        <v>0</v>
      </c>
      <c r="D64" s="49">
        <v>0</v>
      </c>
      <c r="E64" s="48">
        <v>0</v>
      </c>
      <c r="F64" s="49">
        <v>0</v>
      </c>
      <c r="G64" s="48">
        <v>0</v>
      </c>
      <c r="H64" s="49">
        <v>0</v>
      </c>
      <c r="I64" s="48">
        <v>0</v>
      </c>
      <c r="J64" s="62">
        <v>0</v>
      </c>
      <c r="K64" s="48">
        <v>0</v>
      </c>
      <c r="L64" s="62">
        <v>10</v>
      </c>
      <c r="M64" s="48"/>
      <c r="N64" s="62">
        <v>0</v>
      </c>
      <c r="O64" s="48">
        <v>0</v>
      </c>
      <c r="P64" s="62">
        <v>0</v>
      </c>
      <c r="Q64" s="48"/>
      <c r="R64" s="62"/>
    </row>
    <row r="65" spans="1:18" ht="15" x14ac:dyDescent="0.3">
      <c r="A65" s="75" t="s">
        <v>200</v>
      </c>
      <c r="B65" s="76" t="s">
        <v>201</v>
      </c>
      <c r="C65" s="48">
        <v>0</v>
      </c>
      <c r="D65" s="49">
        <v>0</v>
      </c>
      <c r="E65" s="48">
        <v>0</v>
      </c>
      <c r="F65" s="49">
        <v>0</v>
      </c>
      <c r="G65" s="48">
        <v>0</v>
      </c>
      <c r="H65" s="49">
        <v>0</v>
      </c>
      <c r="I65" s="48">
        <v>0</v>
      </c>
      <c r="J65" s="62">
        <v>0</v>
      </c>
      <c r="K65" s="48">
        <v>0</v>
      </c>
      <c r="L65" s="62">
        <v>20</v>
      </c>
      <c r="M65" s="48"/>
      <c r="N65" s="62">
        <v>0</v>
      </c>
      <c r="O65" s="48">
        <v>0</v>
      </c>
      <c r="P65" s="62">
        <v>0</v>
      </c>
      <c r="Q65" s="48"/>
      <c r="R65" s="62"/>
    </row>
    <row r="66" spans="1:18" ht="15" x14ac:dyDescent="0.3">
      <c r="A66" s="75" t="s">
        <v>202</v>
      </c>
      <c r="B66" s="76" t="s">
        <v>203</v>
      </c>
      <c r="C66" s="48">
        <v>0</v>
      </c>
      <c r="D66" s="49">
        <v>0</v>
      </c>
      <c r="E66" s="48">
        <v>0</v>
      </c>
      <c r="F66" s="49">
        <v>0</v>
      </c>
      <c r="G66" s="48">
        <v>0</v>
      </c>
      <c r="H66" s="49">
        <v>0</v>
      </c>
      <c r="I66" s="48">
        <v>0</v>
      </c>
      <c r="J66" s="62">
        <v>0</v>
      </c>
      <c r="K66" s="48">
        <v>0</v>
      </c>
      <c r="L66" s="62">
        <v>30</v>
      </c>
      <c r="M66" s="48"/>
      <c r="N66" s="62">
        <v>0</v>
      </c>
      <c r="O66" s="48">
        <v>0</v>
      </c>
      <c r="P66" s="62">
        <v>0</v>
      </c>
      <c r="Q66" s="48"/>
      <c r="R66" s="62"/>
    </row>
    <row r="67" spans="1:18" ht="15" x14ac:dyDescent="0.3">
      <c r="A67" s="75" t="s">
        <v>204</v>
      </c>
      <c r="B67" s="76" t="s">
        <v>205</v>
      </c>
      <c r="C67" s="48">
        <v>0</v>
      </c>
      <c r="D67" s="49">
        <v>0</v>
      </c>
      <c r="E67" s="48">
        <v>0</v>
      </c>
      <c r="F67" s="49">
        <v>0</v>
      </c>
      <c r="G67" s="48">
        <v>0</v>
      </c>
      <c r="H67" s="49">
        <v>0</v>
      </c>
      <c r="I67" s="48">
        <v>0</v>
      </c>
      <c r="J67" s="62">
        <v>0</v>
      </c>
      <c r="K67" s="48">
        <v>0</v>
      </c>
      <c r="L67" s="62">
        <v>50</v>
      </c>
      <c r="M67" s="48"/>
      <c r="N67" s="62">
        <v>0</v>
      </c>
      <c r="O67" s="48">
        <v>0</v>
      </c>
      <c r="P67" s="62">
        <v>0</v>
      </c>
      <c r="Q67" s="48"/>
      <c r="R67" s="62"/>
    </row>
    <row r="68" spans="1:18" ht="15" x14ac:dyDescent="0.3">
      <c r="A68" s="75" t="s">
        <v>206</v>
      </c>
      <c r="B68" s="76" t="s">
        <v>207</v>
      </c>
      <c r="C68" s="48">
        <v>0</v>
      </c>
      <c r="D68" s="49">
        <v>0</v>
      </c>
      <c r="E68" s="48">
        <v>0</v>
      </c>
      <c r="F68" s="49">
        <v>0</v>
      </c>
      <c r="G68" s="48">
        <v>0</v>
      </c>
      <c r="H68" s="49">
        <v>0</v>
      </c>
      <c r="I68" s="48">
        <v>0</v>
      </c>
      <c r="J68" s="62">
        <v>0</v>
      </c>
      <c r="K68" s="48">
        <v>0</v>
      </c>
      <c r="L68" s="62">
        <v>0</v>
      </c>
      <c r="M68" s="48"/>
      <c r="N68" s="62">
        <v>0</v>
      </c>
      <c r="O68" s="48">
        <v>0</v>
      </c>
      <c r="P68" s="62">
        <v>0</v>
      </c>
      <c r="Q68" s="48"/>
      <c r="R68" s="62"/>
    </row>
    <row r="69" spans="1:18" ht="15" x14ac:dyDescent="0.3">
      <c r="A69" s="75" t="s">
        <v>208</v>
      </c>
      <c r="B69" s="76" t="s">
        <v>209</v>
      </c>
      <c r="C69" s="48">
        <v>0</v>
      </c>
      <c r="D69" s="49">
        <v>0</v>
      </c>
      <c r="E69" s="48">
        <v>0</v>
      </c>
      <c r="F69" s="49">
        <v>0</v>
      </c>
      <c r="G69" s="48">
        <v>0</v>
      </c>
      <c r="H69" s="49">
        <v>0</v>
      </c>
      <c r="I69" s="48">
        <v>0</v>
      </c>
      <c r="J69" s="62">
        <v>0</v>
      </c>
      <c r="K69" s="48">
        <v>0</v>
      </c>
      <c r="L69" s="62">
        <v>0</v>
      </c>
      <c r="M69" s="48"/>
      <c r="N69" s="62">
        <v>0</v>
      </c>
      <c r="O69" s="48">
        <v>0</v>
      </c>
      <c r="P69" s="62">
        <v>0</v>
      </c>
      <c r="Q69" s="48"/>
      <c r="R69" s="62"/>
    </row>
    <row r="70" spans="1:18" ht="15" x14ac:dyDescent="0.3">
      <c r="A70" s="75" t="s">
        <v>210</v>
      </c>
      <c r="B70" s="76" t="s">
        <v>211</v>
      </c>
      <c r="C70" s="48">
        <v>0</v>
      </c>
      <c r="D70" s="49">
        <v>0</v>
      </c>
      <c r="E70" s="48">
        <v>0</v>
      </c>
      <c r="F70" s="49">
        <v>0</v>
      </c>
      <c r="G70" s="48">
        <v>0</v>
      </c>
      <c r="H70" s="49">
        <v>0</v>
      </c>
      <c r="I70" s="48">
        <v>0</v>
      </c>
      <c r="J70" s="62">
        <v>0</v>
      </c>
      <c r="K70" s="48">
        <v>0</v>
      </c>
      <c r="L70" s="62">
        <v>0</v>
      </c>
      <c r="M70" s="48"/>
      <c r="N70" s="62">
        <v>0</v>
      </c>
      <c r="O70" s="48">
        <v>0</v>
      </c>
      <c r="P70" s="62">
        <v>0</v>
      </c>
      <c r="Q70" s="48"/>
      <c r="R70" s="62"/>
    </row>
    <row r="71" spans="1:18" ht="15" x14ac:dyDescent="0.3">
      <c r="A71" s="75" t="s">
        <v>212</v>
      </c>
      <c r="B71" s="76" t="s">
        <v>213</v>
      </c>
      <c r="C71" s="48">
        <v>0</v>
      </c>
      <c r="D71" s="49">
        <v>0</v>
      </c>
      <c r="E71" s="48">
        <v>0</v>
      </c>
      <c r="F71" s="49">
        <v>0</v>
      </c>
      <c r="G71" s="48">
        <v>0</v>
      </c>
      <c r="H71" s="49">
        <v>0</v>
      </c>
      <c r="I71" s="48">
        <v>0</v>
      </c>
      <c r="J71" s="62">
        <v>0</v>
      </c>
      <c r="K71" s="48">
        <v>0</v>
      </c>
      <c r="L71" s="62">
        <v>0</v>
      </c>
      <c r="M71" s="48"/>
      <c r="N71" s="62">
        <v>0</v>
      </c>
      <c r="O71" s="48">
        <v>0</v>
      </c>
      <c r="P71" s="62">
        <v>0</v>
      </c>
      <c r="Q71" s="48"/>
      <c r="R71" s="62"/>
    </row>
    <row r="72" spans="1:18" ht="15" x14ac:dyDescent="0.3">
      <c r="A72" s="80" t="s">
        <v>214</v>
      </c>
      <c r="B72" s="81" t="s">
        <v>215</v>
      </c>
      <c r="C72" s="82">
        <v>0</v>
      </c>
      <c r="D72" s="83">
        <v>0</v>
      </c>
      <c r="E72" s="82">
        <v>0</v>
      </c>
      <c r="F72" s="83">
        <v>0</v>
      </c>
      <c r="G72" s="82">
        <v>0</v>
      </c>
      <c r="H72" s="83">
        <v>0</v>
      </c>
      <c r="I72" s="82">
        <v>0</v>
      </c>
      <c r="J72" s="84">
        <v>0</v>
      </c>
      <c r="K72" s="82">
        <v>0</v>
      </c>
      <c r="L72" s="84">
        <v>0</v>
      </c>
      <c r="M72" s="82"/>
      <c r="N72" s="84">
        <v>0</v>
      </c>
      <c r="O72" s="82">
        <v>0</v>
      </c>
      <c r="P72" s="84">
        <v>0</v>
      </c>
      <c r="Q72" s="82"/>
      <c r="R72" s="84"/>
    </row>
    <row r="73" spans="1:18" ht="21.75" customHeight="1" x14ac:dyDescent="0.2">
      <c r="A73" s="85"/>
      <c r="B73" s="68" t="s">
        <v>216</v>
      </c>
      <c r="C73" s="69"/>
      <c r="D73" s="69"/>
      <c r="E73" s="69"/>
      <c r="F73" s="69"/>
      <c r="G73" s="69"/>
      <c r="H73" s="69"/>
      <c r="I73" s="69"/>
      <c r="J73" s="69"/>
      <c r="K73" s="69"/>
      <c r="L73" s="69"/>
      <c r="M73" s="69"/>
      <c r="N73" s="69"/>
      <c r="O73" s="69"/>
      <c r="P73" s="69"/>
      <c r="Q73" s="69"/>
      <c r="R73" s="69"/>
    </row>
    <row r="74" spans="1:18" ht="15" x14ac:dyDescent="0.3">
      <c r="A74" s="70" t="s">
        <v>88</v>
      </c>
      <c r="B74" s="71" t="s">
        <v>217</v>
      </c>
      <c r="C74" s="72">
        <v>1</v>
      </c>
      <c r="D74" s="73">
        <v>1</v>
      </c>
      <c r="E74" s="72">
        <v>1</v>
      </c>
      <c r="F74" s="73">
        <v>1</v>
      </c>
      <c r="G74" s="72">
        <v>0</v>
      </c>
      <c r="H74" s="73">
        <v>1</v>
      </c>
      <c r="I74" s="72">
        <v>0</v>
      </c>
      <c r="J74" s="74">
        <v>0</v>
      </c>
      <c r="K74" s="72">
        <v>0</v>
      </c>
      <c r="L74" s="74">
        <v>1</v>
      </c>
      <c r="M74" s="72">
        <v>1</v>
      </c>
      <c r="N74" s="74">
        <v>1</v>
      </c>
      <c r="O74" s="72">
        <v>1</v>
      </c>
      <c r="P74" s="74">
        <v>1</v>
      </c>
      <c r="Q74" s="72"/>
      <c r="R74" s="74"/>
    </row>
    <row r="75" spans="1:18" ht="15" x14ac:dyDescent="0.3">
      <c r="A75" s="75" t="s">
        <v>90</v>
      </c>
      <c r="B75" s="76" t="s">
        <v>218</v>
      </c>
      <c r="C75" s="48">
        <v>10</v>
      </c>
      <c r="D75" s="49">
        <v>10</v>
      </c>
      <c r="E75" s="48">
        <v>10</v>
      </c>
      <c r="F75" s="49">
        <v>20</v>
      </c>
      <c r="G75" s="48">
        <v>2</v>
      </c>
      <c r="H75" s="49">
        <v>2</v>
      </c>
      <c r="I75" s="48">
        <v>2</v>
      </c>
      <c r="J75" s="62">
        <v>2</v>
      </c>
      <c r="K75" s="48">
        <v>2</v>
      </c>
      <c r="L75" s="62">
        <v>5</v>
      </c>
      <c r="M75" s="48"/>
      <c r="N75" s="62">
        <v>2</v>
      </c>
      <c r="O75" s="48">
        <v>2</v>
      </c>
      <c r="P75" s="62">
        <v>2</v>
      </c>
      <c r="Q75" s="48"/>
      <c r="R75" s="62"/>
    </row>
    <row r="76" spans="1:18" ht="15" x14ac:dyDescent="0.3">
      <c r="A76" s="75" t="s">
        <v>92</v>
      </c>
      <c r="B76" s="76" t="s">
        <v>219</v>
      </c>
      <c r="C76" s="48">
        <v>1</v>
      </c>
      <c r="D76" s="49">
        <v>1</v>
      </c>
      <c r="E76" s="48">
        <v>1</v>
      </c>
      <c r="F76" s="49">
        <v>1</v>
      </c>
      <c r="G76" s="48">
        <v>1</v>
      </c>
      <c r="H76" s="49">
        <v>1</v>
      </c>
      <c r="I76" s="48">
        <v>1</v>
      </c>
      <c r="J76" s="62">
        <v>1</v>
      </c>
      <c r="K76" s="48">
        <v>1</v>
      </c>
      <c r="L76" s="62">
        <v>3</v>
      </c>
      <c r="M76" s="48">
        <v>2</v>
      </c>
      <c r="N76" s="62">
        <v>1</v>
      </c>
      <c r="O76" s="48">
        <v>1</v>
      </c>
      <c r="P76" s="62">
        <v>1</v>
      </c>
      <c r="Q76" s="48"/>
      <c r="R76" s="62"/>
    </row>
    <row r="77" spans="1:18" ht="15" x14ac:dyDescent="0.3">
      <c r="A77" s="75" t="s">
        <v>94</v>
      </c>
      <c r="B77" s="76" t="s">
        <v>220</v>
      </c>
      <c r="C77" s="48">
        <v>2</v>
      </c>
      <c r="D77" s="49">
        <v>2</v>
      </c>
      <c r="E77" s="48">
        <v>2</v>
      </c>
      <c r="F77" s="49">
        <v>1</v>
      </c>
      <c r="G77" s="48">
        <v>3</v>
      </c>
      <c r="H77" s="49">
        <v>2</v>
      </c>
      <c r="I77" s="48">
        <v>3</v>
      </c>
      <c r="J77" s="62">
        <v>3</v>
      </c>
      <c r="K77" s="48">
        <v>3</v>
      </c>
      <c r="L77" s="62">
        <v>3</v>
      </c>
      <c r="M77" s="48">
        <v>3</v>
      </c>
      <c r="N77" s="62">
        <v>3</v>
      </c>
      <c r="O77" s="48">
        <v>3</v>
      </c>
      <c r="P77" s="62">
        <v>3</v>
      </c>
      <c r="Q77" s="48"/>
      <c r="R77" s="62"/>
    </row>
    <row r="78" spans="1:18" ht="15" x14ac:dyDescent="0.3">
      <c r="A78" s="75" t="s">
        <v>96</v>
      </c>
      <c r="B78" s="76" t="s">
        <v>221</v>
      </c>
      <c r="C78" s="48">
        <v>5</v>
      </c>
      <c r="D78" s="49">
        <v>5</v>
      </c>
      <c r="E78" s="48">
        <v>5</v>
      </c>
      <c r="F78" s="49">
        <v>7</v>
      </c>
      <c r="G78" s="48">
        <v>5</v>
      </c>
      <c r="H78" s="49">
        <v>5</v>
      </c>
      <c r="I78" s="48">
        <v>5</v>
      </c>
      <c r="J78" s="62">
        <v>5</v>
      </c>
      <c r="K78" s="48">
        <v>5</v>
      </c>
      <c r="L78" s="62">
        <v>5</v>
      </c>
      <c r="M78" s="48"/>
      <c r="N78" s="62">
        <v>5</v>
      </c>
      <c r="O78" s="48">
        <v>5</v>
      </c>
      <c r="P78" s="62">
        <v>5</v>
      </c>
      <c r="Q78" s="48"/>
      <c r="R78" s="62"/>
    </row>
    <row r="79" spans="1:18" ht="15" x14ac:dyDescent="0.3">
      <c r="A79" s="75" t="s">
        <v>98</v>
      </c>
      <c r="B79" s="76" t="s">
        <v>222</v>
      </c>
      <c r="C79" s="48">
        <v>1</v>
      </c>
      <c r="D79" s="49">
        <v>15</v>
      </c>
      <c r="E79" s="48">
        <v>15</v>
      </c>
      <c r="F79" s="49">
        <v>10</v>
      </c>
      <c r="G79" s="48">
        <v>5</v>
      </c>
      <c r="H79" s="49">
        <v>10</v>
      </c>
      <c r="I79" s="48">
        <v>15</v>
      </c>
      <c r="J79" s="62">
        <v>15</v>
      </c>
      <c r="K79" s="48">
        <v>15</v>
      </c>
      <c r="L79" s="62">
        <v>10</v>
      </c>
      <c r="M79" s="48"/>
      <c r="N79" s="62">
        <v>30</v>
      </c>
      <c r="O79" s="48">
        <v>15</v>
      </c>
      <c r="P79" s="62">
        <v>10</v>
      </c>
      <c r="Q79" s="48"/>
      <c r="R79" s="62"/>
    </row>
    <row r="80" spans="1:18" ht="15" x14ac:dyDescent="0.3">
      <c r="A80" s="75" t="s">
        <v>100</v>
      </c>
      <c r="B80" s="76" t="s">
        <v>223</v>
      </c>
      <c r="C80" s="48">
        <v>2</v>
      </c>
      <c r="D80" s="49">
        <v>0</v>
      </c>
      <c r="E80" s="48">
        <v>0</v>
      </c>
      <c r="F80" s="49">
        <v>2</v>
      </c>
      <c r="G80" s="48">
        <v>2</v>
      </c>
      <c r="H80" s="49">
        <v>2</v>
      </c>
      <c r="I80" s="48">
        <v>2</v>
      </c>
      <c r="J80" s="62">
        <v>2</v>
      </c>
      <c r="K80" s="48">
        <v>2</v>
      </c>
      <c r="L80" s="62">
        <v>0</v>
      </c>
      <c r="M80" s="48"/>
      <c r="N80" s="62">
        <v>2</v>
      </c>
      <c r="O80" s="48">
        <v>2</v>
      </c>
      <c r="P80" s="62">
        <v>2</v>
      </c>
      <c r="Q80" s="48"/>
      <c r="R80" s="62"/>
    </row>
    <row r="81" spans="1:18" ht="15" x14ac:dyDescent="0.3">
      <c r="A81" s="75" t="s">
        <v>102</v>
      </c>
      <c r="B81" s="76" t="s">
        <v>224</v>
      </c>
      <c r="C81" s="48">
        <v>5</v>
      </c>
      <c r="D81" s="49">
        <v>5</v>
      </c>
      <c r="E81" s="48">
        <v>5</v>
      </c>
      <c r="F81" s="49">
        <v>5</v>
      </c>
      <c r="G81" s="48">
        <v>5</v>
      </c>
      <c r="H81" s="49">
        <v>5</v>
      </c>
      <c r="I81" s="48">
        <v>5</v>
      </c>
      <c r="J81" s="62">
        <v>5</v>
      </c>
      <c r="K81" s="48">
        <v>5</v>
      </c>
      <c r="L81" s="62">
        <v>2</v>
      </c>
      <c r="M81" s="48"/>
      <c r="N81" s="62">
        <v>5</v>
      </c>
      <c r="O81" s="48">
        <v>5</v>
      </c>
      <c r="P81" s="62">
        <v>5</v>
      </c>
      <c r="Q81" s="48"/>
      <c r="R81" s="62"/>
    </row>
    <row r="82" spans="1:18" ht="15" x14ac:dyDescent="0.3">
      <c r="A82" s="75" t="s">
        <v>104</v>
      </c>
      <c r="B82" s="76" t="s">
        <v>225</v>
      </c>
      <c r="C82" s="48">
        <v>0</v>
      </c>
      <c r="D82" s="49">
        <v>0</v>
      </c>
      <c r="E82" s="48">
        <v>0</v>
      </c>
      <c r="F82" s="49">
        <v>0</v>
      </c>
      <c r="G82" s="48">
        <v>1</v>
      </c>
      <c r="H82" s="49">
        <v>0</v>
      </c>
      <c r="I82" s="48">
        <v>0</v>
      </c>
      <c r="J82" s="62">
        <v>0</v>
      </c>
      <c r="K82" s="48">
        <v>0</v>
      </c>
      <c r="L82" s="62">
        <v>0</v>
      </c>
      <c r="M82" s="48"/>
      <c r="N82" s="62">
        <v>0</v>
      </c>
      <c r="O82" s="48">
        <v>0</v>
      </c>
      <c r="P82" s="62">
        <v>0</v>
      </c>
      <c r="Q82" s="48"/>
      <c r="R82" s="62"/>
    </row>
    <row r="83" spans="1:18" ht="15" x14ac:dyDescent="0.3">
      <c r="A83" s="75" t="s">
        <v>106</v>
      </c>
      <c r="B83" s="76" t="s">
        <v>226</v>
      </c>
      <c r="C83" s="48">
        <v>1</v>
      </c>
      <c r="D83" s="49">
        <v>1</v>
      </c>
      <c r="E83" s="48">
        <v>1</v>
      </c>
      <c r="F83" s="49">
        <v>0</v>
      </c>
      <c r="G83" s="48">
        <v>0</v>
      </c>
      <c r="H83" s="49">
        <v>0</v>
      </c>
      <c r="I83" s="48">
        <v>1</v>
      </c>
      <c r="J83" s="62">
        <v>1</v>
      </c>
      <c r="K83" s="48">
        <v>0</v>
      </c>
      <c r="L83" s="62">
        <v>0</v>
      </c>
      <c r="M83" s="48"/>
      <c r="N83" s="62">
        <v>1</v>
      </c>
      <c r="O83" s="48">
        <v>1</v>
      </c>
      <c r="P83" s="62">
        <v>1</v>
      </c>
      <c r="Q83" s="48"/>
      <c r="R83" s="62"/>
    </row>
    <row r="84" spans="1:18" ht="15" x14ac:dyDescent="0.3">
      <c r="A84" s="75" t="s">
        <v>108</v>
      </c>
      <c r="B84" s="76" t="s">
        <v>227</v>
      </c>
      <c r="C84" s="48">
        <v>0</v>
      </c>
      <c r="D84" s="49">
        <v>0</v>
      </c>
      <c r="E84" s="48">
        <v>0</v>
      </c>
      <c r="F84" s="49">
        <v>0</v>
      </c>
      <c r="G84" s="48">
        <v>0</v>
      </c>
      <c r="H84" s="49">
        <v>0</v>
      </c>
      <c r="I84" s="48">
        <v>0</v>
      </c>
      <c r="J84" s="62">
        <v>0</v>
      </c>
      <c r="K84" s="48">
        <v>0</v>
      </c>
      <c r="L84" s="62">
        <v>0</v>
      </c>
      <c r="M84" s="48"/>
      <c r="N84" s="62">
        <v>0</v>
      </c>
      <c r="O84" s="48">
        <v>0</v>
      </c>
      <c r="P84" s="62">
        <v>0</v>
      </c>
      <c r="Q84" s="48"/>
      <c r="R84" s="62"/>
    </row>
    <row r="85" spans="1:18" ht="15" x14ac:dyDescent="0.3">
      <c r="A85" s="75" t="s">
        <v>110</v>
      </c>
      <c r="B85" s="76" t="s">
        <v>228</v>
      </c>
      <c r="C85" s="48">
        <v>0</v>
      </c>
      <c r="D85" s="49">
        <v>0</v>
      </c>
      <c r="E85" s="48">
        <v>0</v>
      </c>
      <c r="F85" s="49">
        <v>0</v>
      </c>
      <c r="G85" s="48">
        <v>0</v>
      </c>
      <c r="H85" s="49">
        <v>0</v>
      </c>
      <c r="I85" s="48">
        <v>0</v>
      </c>
      <c r="J85" s="62">
        <v>0</v>
      </c>
      <c r="K85" s="48">
        <v>0</v>
      </c>
      <c r="L85" s="62">
        <v>1</v>
      </c>
      <c r="M85" s="48"/>
      <c r="N85" s="62">
        <v>0</v>
      </c>
      <c r="O85" s="48">
        <v>0</v>
      </c>
      <c r="P85" s="62">
        <v>0</v>
      </c>
      <c r="Q85" s="48"/>
      <c r="R85" s="62"/>
    </row>
    <row r="86" spans="1:18" ht="15" x14ac:dyDescent="0.3">
      <c r="A86" s="75" t="s">
        <v>112</v>
      </c>
      <c r="B86" s="76" t="s">
        <v>229</v>
      </c>
      <c r="C86" s="48">
        <v>0</v>
      </c>
      <c r="D86" s="49">
        <v>0</v>
      </c>
      <c r="E86" s="48">
        <v>0</v>
      </c>
      <c r="F86" s="49">
        <v>0</v>
      </c>
      <c r="G86" s="48">
        <v>0</v>
      </c>
      <c r="H86" s="49">
        <v>1</v>
      </c>
      <c r="I86" s="48">
        <v>0</v>
      </c>
      <c r="J86" s="62">
        <v>0</v>
      </c>
      <c r="K86" s="48">
        <v>0</v>
      </c>
      <c r="L86" s="62">
        <v>1</v>
      </c>
      <c r="M86" s="48"/>
      <c r="N86" s="62">
        <v>0</v>
      </c>
      <c r="O86" s="48">
        <v>0</v>
      </c>
      <c r="P86" s="62">
        <v>0</v>
      </c>
      <c r="Q86" s="48"/>
      <c r="R86" s="62"/>
    </row>
    <row r="87" spans="1:18" ht="15" x14ac:dyDescent="0.3">
      <c r="A87" s="75" t="s">
        <v>114</v>
      </c>
      <c r="B87" s="76" t="s">
        <v>230</v>
      </c>
      <c r="C87" s="48">
        <v>0</v>
      </c>
      <c r="D87" s="49">
        <v>0</v>
      </c>
      <c r="E87" s="48">
        <v>0</v>
      </c>
      <c r="F87" s="49">
        <v>0</v>
      </c>
      <c r="G87" s="48">
        <v>0</v>
      </c>
      <c r="H87" s="49">
        <v>0</v>
      </c>
      <c r="I87" s="48">
        <v>0</v>
      </c>
      <c r="J87" s="62">
        <v>0</v>
      </c>
      <c r="K87" s="48">
        <v>0</v>
      </c>
      <c r="L87" s="62">
        <v>0</v>
      </c>
      <c r="M87" s="48"/>
      <c r="N87" s="62">
        <v>0</v>
      </c>
      <c r="O87" s="48">
        <v>0</v>
      </c>
      <c r="P87" s="62">
        <v>0</v>
      </c>
      <c r="Q87" s="48"/>
      <c r="R87" s="62"/>
    </row>
    <row r="88" spans="1:18" ht="15" x14ac:dyDescent="0.3">
      <c r="A88" s="75" t="s">
        <v>116</v>
      </c>
      <c r="B88" s="76" t="s">
        <v>231</v>
      </c>
      <c r="C88" s="48">
        <v>1</v>
      </c>
      <c r="D88" s="49">
        <v>1</v>
      </c>
      <c r="E88" s="48">
        <v>1</v>
      </c>
      <c r="F88" s="49">
        <v>1</v>
      </c>
      <c r="G88" s="48"/>
      <c r="H88" s="49">
        <v>0</v>
      </c>
      <c r="I88" s="48">
        <v>1</v>
      </c>
      <c r="J88" s="62">
        <v>1</v>
      </c>
      <c r="K88" s="48">
        <v>1</v>
      </c>
      <c r="L88" s="62">
        <v>1</v>
      </c>
      <c r="M88" s="48"/>
      <c r="N88" s="62">
        <v>1</v>
      </c>
      <c r="O88" s="48">
        <v>1</v>
      </c>
      <c r="P88" s="62">
        <v>1</v>
      </c>
      <c r="Q88" s="48"/>
      <c r="R88" s="62"/>
    </row>
  </sheetData>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6D9EEB"/>
  </sheetPr>
  <dimension ref="A1:R88"/>
  <sheetViews>
    <sheetView workbookViewId="0">
      <pane xSplit="2" ySplit="1" topLeftCell="C2" activePane="bottomRight" state="frozen"/>
      <selection pane="topRight" activeCell="C1" sqref="C1"/>
      <selection pane="bottomLeft" activeCell="A2" sqref="A2"/>
      <selection pane="bottomRight" activeCell="C2" sqref="C2"/>
    </sheetView>
  </sheetViews>
  <sheetFormatPr defaultColWidth="14.42578125" defaultRowHeight="15.75" customHeight="1" x14ac:dyDescent="0.2"/>
  <cols>
    <col min="1" max="1" width="5.28515625" customWidth="1"/>
    <col min="2" max="2" width="42.5703125" customWidth="1"/>
  </cols>
  <sheetData>
    <row r="1" spans="1:18" ht="60" x14ac:dyDescent="0.3">
      <c r="A1" s="96"/>
      <c r="B1" s="18" t="s">
        <v>235</v>
      </c>
      <c r="C1" s="19" t="str">
        <f ca="1">IFERROR(__xludf.DUMMYFUNCTION("FILTER('Parametri Toby'!C1:AL88, 'Parametri Toby'!C2:AL2 = ""Toby 20"")"),"boree")</f>
        <v>boree</v>
      </c>
      <c r="D1" s="19" t="s">
        <v>3</v>
      </c>
      <c r="E1" s="19" t="s">
        <v>4</v>
      </c>
      <c r="F1" s="19" t="s">
        <v>5</v>
      </c>
      <c r="G1" s="19" t="s">
        <v>14</v>
      </c>
      <c r="H1" s="19" t="s">
        <v>16</v>
      </c>
      <c r="I1" s="19" t="s">
        <v>17</v>
      </c>
      <c r="J1" s="19" t="s">
        <v>236</v>
      </c>
      <c r="K1" s="19" t="s">
        <v>24</v>
      </c>
      <c r="L1" s="19" t="s">
        <v>33</v>
      </c>
      <c r="M1" s="19" t="s">
        <v>34</v>
      </c>
      <c r="N1" s="19"/>
      <c r="O1" s="19"/>
      <c r="P1" s="19"/>
      <c r="Q1" s="97"/>
      <c r="R1" s="97"/>
    </row>
    <row r="2" spans="1:18" ht="15" x14ac:dyDescent="0.2">
      <c r="A2" s="21"/>
      <c r="B2" s="12" t="s">
        <v>38</v>
      </c>
      <c r="C2" s="39" t="s">
        <v>41</v>
      </c>
      <c r="D2" s="40" t="s">
        <v>41</v>
      </c>
      <c r="E2" s="39" t="s">
        <v>41</v>
      </c>
      <c r="F2" s="40" t="s">
        <v>41</v>
      </c>
      <c r="G2" s="39" t="s">
        <v>41</v>
      </c>
      <c r="H2" s="40" t="s">
        <v>41</v>
      </c>
      <c r="I2" s="39" t="s">
        <v>41</v>
      </c>
      <c r="J2" s="40" t="s">
        <v>41</v>
      </c>
      <c r="K2" s="39" t="s">
        <v>41</v>
      </c>
      <c r="L2" s="40" t="s">
        <v>41</v>
      </c>
      <c r="M2" s="39" t="s">
        <v>41</v>
      </c>
      <c r="N2" s="40"/>
      <c r="O2" s="39"/>
      <c r="P2" s="40"/>
      <c r="Q2" s="72"/>
      <c r="R2" s="73"/>
    </row>
    <row r="3" spans="1:18" ht="15" x14ac:dyDescent="0.3">
      <c r="A3" s="42"/>
      <c r="B3" s="43" t="s">
        <v>44</v>
      </c>
      <c r="C3" s="44" t="s">
        <v>46</v>
      </c>
      <c r="D3" s="45" t="s">
        <v>47</v>
      </c>
      <c r="E3" s="44" t="s">
        <v>48</v>
      </c>
      <c r="F3" s="45" t="s">
        <v>49</v>
      </c>
      <c r="G3" s="44" t="s">
        <v>58</v>
      </c>
      <c r="H3" s="45" t="s">
        <v>59</v>
      </c>
      <c r="I3" s="44" t="s">
        <v>60</v>
      </c>
      <c r="J3" s="45" t="s">
        <v>64</v>
      </c>
      <c r="K3" s="44" t="s">
        <v>55</v>
      </c>
      <c r="L3" s="45" t="s">
        <v>45</v>
      </c>
      <c r="M3" s="44" t="s">
        <v>71</v>
      </c>
      <c r="N3" s="45"/>
      <c r="O3" s="44"/>
      <c r="P3" s="45"/>
      <c r="Q3" s="98"/>
      <c r="R3" s="99"/>
    </row>
    <row r="4" spans="1:18" ht="15" x14ac:dyDescent="0.3">
      <c r="A4" s="42"/>
      <c r="B4" s="47" t="s">
        <v>75</v>
      </c>
      <c r="C4" s="48" t="s">
        <v>77</v>
      </c>
      <c r="D4" s="49" t="s">
        <v>78</v>
      </c>
      <c r="E4" s="48" t="s">
        <v>76</v>
      </c>
      <c r="F4" s="49" t="s">
        <v>76</v>
      </c>
      <c r="G4" s="48" t="s">
        <v>79</v>
      </c>
      <c r="H4" s="49" t="s">
        <v>79</v>
      </c>
      <c r="I4" s="48" t="s">
        <v>76</v>
      </c>
      <c r="J4" s="49" t="s">
        <v>76</v>
      </c>
      <c r="K4" s="48" t="s">
        <v>79</v>
      </c>
      <c r="L4" s="100" t="s">
        <v>79</v>
      </c>
      <c r="M4" s="101" t="s">
        <v>76</v>
      </c>
      <c r="N4" s="100"/>
      <c r="O4" s="101"/>
      <c r="P4" s="100"/>
      <c r="Q4" s="98"/>
      <c r="R4" s="99"/>
    </row>
    <row r="5" spans="1:18" ht="15" x14ac:dyDescent="0.3">
      <c r="A5" s="42"/>
      <c r="B5" s="43" t="s">
        <v>80</v>
      </c>
      <c r="C5" s="48">
        <v>145</v>
      </c>
      <c r="D5" s="49">
        <v>120</v>
      </c>
      <c r="E5" s="48">
        <v>117</v>
      </c>
      <c r="F5" s="49">
        <v>130</v>
      </c>
      <c r="G5" s="48">
        <v>123</v>
      </c>
      <c r="H5" s="49">
        <v>115</v>
      </c>
      <c r="I5" s="48">
        <v>140</v>
      </c>
      <c r="J5" s="49">
        <v>120</v>
      </c>
      <c r="K5" s="48">
        <v>138</v>
      </c>
      <c r="L5" s="100">
        <v>120</v>
      </c>
      <c r="M5" s="101">
        <v>120</v>
      </c>
      <c r="N5" s="100"/>
      <c r="O5" s="101"/>
      <c r="P5" s="100"/>
      <c r="Q5" s="98"/>
      <c r="R5" s="99"/>
    </row>
    <row r="6" spans="1:18" ht="15" x14ac:dyDescent="0.3">
      <c r="A6" s="42"/>
      <c r="B6" s="43" t="s">
        <v>81</v>
      </c>
      <c r="C6" s="48">
        <v>78</v>
      </c>
      <c r="D6" s="49">
        <v>75</v>
      </c>
      <c r="E6" s="48">
        <v>75</v>
      </c>
      <c r="F6" s="49">
        <v>80</v>
      </c>
      <c r="G6" s="48">
        <v>60</v>
      </c>
      <c r="H6" s="49">
        <v>75</v>
      </c>
      <c r="I6" s="48">
        <v>75</v>
      </c>
      <c r="J6" s="49">
        <v>60</v>
      </c>
      <c r="K6" s="48">
        <v>75</v>
      </c>
      <c r="L6" s="100">
        <v>60</v>
      </c>
      <c r="M6" s="101">
        <v>72</v>
      </c>
      <c r="N6" s="100"/>
      <c r="O6" s="101"/>
      <c r="P6" s="100"/>
      <c r="Q6" s="98"/>
      <c r="R6" s="99"/>
    </row>
    <row r="7" spans="1:18" ht="33" customHeight="1" x14ac:dyDescent="0.3">
      <c r="A7" s="102"/>
      <c r="B7" s="37" t="s">
        <v>82</v>
      </c>
      <c r="C7" s="82" t="s">
        <v>83</v>
      </c>
      <c r="D7" s="83" t="s">
        <v>84</v>
      </c>
      <c r="E7" s="82" t="s">
        <v>83</v>
      </c>
      <c r="F7" s="83" t="s">
        <v>83</v>
      </c>
      <c r="G7" s="82" t="s">
        <v>83</v>
      </c>
      <c r="H7" s="83" t="s">
        <v>84</v>
      </c>
      <c r="I7" s="82" t="s">
        <v>83</v>
      </c>
      <c r="J7" s="83" t="s">
        <v>79</v>
      </c>
      <c r="K7" s="82" t="s">
        <v>84</v>
      </c>
      <c r="L7" s="83" t="s">
        <v>86</v>
      </c>
      <c r="M7" s="82" t="s">
        <v>84</v>
      </c>
      <c r="N7" s="83"/>
      <c r="O7" s="82"/>
      <c r="P7" s="83"/>
      <c r="Q7" s="103"/>
      <c r="R7" s="104"/>
    </row>
    <row r="8" spans="1:18" ht="15" x14ac:dyDescent="0.3">
      <c r="A8" s="67"/>
      <c r="B8" s="68" t="s">
        <v>87</v>
      </c>
      <c r="C8" s="69"/>
      <c r="D8" s="69"/>
      <c r="E8" s="69"/>
      <c r="F8" s="69"/>
      <c r="G8" s="69"/>
      <c r="H8" s="69"/>
      <c r="I8" s="69"/>
      <c r="J8" s="69"/>
      <c r="K8" s="69"/>
      <c r="L8" s="105"/>
      <c r="M8" s="105"/>
      <c r="N8" s="105"/>
      <c r="O8" s="105"/>
      <c r="P8" s="105"/>
      <c r="Q8" s="105"/>
      <c r="R8" s="105"/>
    </row>
    <row r="9" spans="1:18" ht="15" x14ac:dyDescent="0.3">
      <c r="A9" s="70" t="s">
        <v>88</v>
      </c>
      <c r="B9" s="71" t="s">
        <v>89</v>
      </c>
      <c r="C9" s="72">
        <v>15</v>
      </c>
      <c r="D9" s="73">
        <v>15</v>
      </c>
      <c r="E9" s="72">
        <v>15</v>
      </c>
      <c r="F9" s="73">
        <v>10</v>
      </c>
      <c r="G9" s="72">
        <v>15</v>
      </c>
      <c r="H9" s="73">
        <v>15</v>
      </c>
      <c r="I9" s="72">
        <v>15</v>
      </c>
      <c r="J9" s="73">
        <v>15</v>
      </c>
      <c r="K9" s="72">
        <v>15</v>
      </c>
      <c r="L9" s="106">
        <v>20</v>
      </c>
      <c r="M9" s="107">
        <v>15</v>
      </c>
      <c r="N9" s="106"/>
      <c r="O9" s="107"/>
      <c r="P9" s="106"/>
      <c r="Q9" s="108"/>
      <c r="R9" s="109"/>
    </row>
    <row r="10" spans="1:18" ht="15" x14ac:dyDescent="0.3">
      <c r="A10" s="75" t="s">
        <v>90</v>
      </c>
      <c r="B10" s="76" t="s">
        <v>91</v>
      </c>
      <c r="C10" s="48">
        <v>5</v>
      </c>
      <c r="D10" s="49">
        <v>5</v>
      </c>
      <c r="E10" s="48">
        <v>4</v>
      </c>
      <c r="F10" s="49">
        <v>3</v>
      </c>
      <c r="G10" s="48">
        <v>5</v>
      </c>
      <c r="H10" s="49">
        <v>5</v>
      </c>
      <c r="I10" s="48">
        <v>1</v>
      </c>
      <c r="J10" s="49">
        <v>2</v>
      </c>
      <c r="K10" s="48">
        <v>5</v>
      </c>
      <c r="L10" s="100">
        <v>4</v>
      </c>
      <c r="M10" s="101">
        <v>4</v>
      </c>
      <c r="N10" s="100"/>
      <c r="O10" s="101"/>
      <c r="P10" s="100"/>
      <c r="Q10" s="98"/>
      <c r="R10" s="99"/>
    </row>
    <row r="11" spans="1:18" ht="15" x14ac:dyDescent="0.3">
      <c r="A11" s="75" t="s">
        <v>92</v>
      </c>
      <c r="B11" s="76" t="s">
        <v>93</v>
      </c>
      <c r="C11" s="48">
        <v>45</v>
      </c>
      <c r="D11" s="49">
        <v>45</v>
      </c>
      <c r="E11" s="48">
        <v>40</v>
      </c>
      <c r="F11" s="49">
        <v>30</v>
      </c>
      <c r="G11" s="48">
        <v>35</v>
      </c>
      <c r="H11" s="49">
        <v>45</v>
      </c>
      <c r="I11" s="48">
        <v>40</v>
      </c>
      <c r="J11" s="49">
        <v>45</v>
      </c>
      <c r="K11" s="48">
        <v>30</v>
      </c>
      <c r="L11" s="100">
        <v>20</v>
      </c>
      <c r="M11" s="101">
        <v>45</v>
      </c>
      <c r="N11" s="100"/>
      <c r="O11" s="101"/>
      <c r="P11" s="100"/>
      <c r="Q11" s="98"/>
      <c r="R11" s="99"/>
    </row>
    <row r="12" spans="1:18" ht="15" x14ac:dyDescent="0.3">
      <c r="A12" s="75" t="s">
        <v>94</v>
      </c>
      <c r="B12" s="76" t="s">
        <v>95</v>
      </c>
      <c r="C12" s="48">
        <v>20</v>
      </c>
      <c r="D12" s="49">
        <v>15</v>
      </c>
      <c r="E12" s="48">
        <v>20</v>
      </c>
      <c r="F12" s="49">
        <v>20</v>
      </c>
      <c r="G12" s="48">
        <v>20</v>
      </c>
      <c r="H12" s="49">
        <v>15</v>
      </c>
      <c r="I12" s="48">
        <v>20</v>
      </c>
      <c r="J12" s="49">
        <v>25</v>
      </c>
      <c r="K12" s="48">
        <v>30</v>
      </c>
      <c r="L12" s="100">
        <v>20</v>
      </c>
      <c r="M12" s="101">
        <v>15</v>
      </c>
      <c r="N12" s="100"/>
      <c r="O12" s="101"/>
      <c r="P12" s="100"/>
      <c r="Q12" s="98"/>
      <c r="R12" s="99"/>
    </row>
    <row r="13" spans="1:18" ht="15" x14ac:dyDescent="0.3">
      <c r="A13" s="75" t="s">
        <v>96</v>
      </c>
      <c r="B13" s="76" t="s">
        <v>97</v>
      </c>
      <c r="C13" s="48">
        <v>120</v>
      </c>
      <c r="D13" s="49">
        <v>120</v>
      </c>
      <c r="E13" s="48">
        <v>120</v>
      </c>
      <c r="F13" s="49">
        <v>120</v>
      </c>
      <c r="G13" s="48">
        <v>120</v>
      </c>
      <c r="H13" s="49">
        <v>120</v>
      </c>
      <c r="I13" s="48">
        <v>120</v>
      </c>
      <c r="J13" s="49">
        <v>120</v>
      </c>
      <c r="K13" s="48">
        <v>120</v>
      </c>
      <c r="L13" s="100">
        <v>120</v>
      </c>
      <c r="M13" s="101">
        <v>120</v>
      </c>
      <c r="N13" s="100"/>
      <c r="O13" s="101"/>
      <c r="P13" s="100"/>
      <c r="Q13" s="98"/>
      <c r="R13" s="99"/>
    </row>
    <row r="14" spans="1:18" ht="15" x14ac:dyDescent="0.3">
      <c r="A14" s="75" t="s">
        <v>98</v>
      </c>
      <c r="B14" s="76" t="s">
        <v>99</v>
      </c>
      <c r="C14" s="48">
        <v>200</v>
      </c>
      <c r="D14" s="49">
        <v>200</v>
      </c>
      <c r="E14" s="48">
        <v>200</v>
      </c>
      <c r="F14" s="49">
        <v>200</v>
      </c>
      <c r="G14" s="48">
        <v>200</v>
      </c>
      <c r="H14" s="49">
        <v>250</v>
      </c>
      <c r="I14" s="48">
        <v>200</v>
      </c>
      <c r="J14" s="49">
        <v>200</v>
      </c>
      <c r="K14" s="48">
        <v>200</v>
      </c>
      <c r="L14" s="100">
        <v>250</v>
      </c>
      <c r="M14" s="101">
        <v>250</v>
      </c>
      <c r="N14" s="100"/>
      <c r="O14" s="101"/>
      <c r="P14" s="100"/>
      <c r="Q14" s="98"/>
      <c r="R14" s="99"/>
    </row>
    <row r="15" spans="1:18" ht="15" x14ac:dyDescent="0.3">
      <c r="A15" s="75" t="s">
        <v>100</v>
      </c>
      <c r="B15" s="76" t="s">
        <v>101</v>
      </c>
      <c r="C15" s="48">
        <v>5</v>
      </c>
      <c r="D15" s="49">
        <v>10</v>
      </c>
      <c r="E15" s="48">
        <v>10</v>
      </c>
      <c r="F15" s="49">
        <v>10</v>
      </c>
      <c r="G15" s="48">
        <v>10</v>
      </c>
      <c r="H15" s="49">
        <v>5</v>
      </c>
      <c r="I15" s="48">
        <v>5</v>
      </c>
      <c r="J15" s="49">
        <v>5</v>
      </c>
      <c r="K15" s="48">
        <v>8</v>
      </c>
      <c r="L15" s="100">
        <v>10</v>
      </c>
      <c r="M15" s="101">
        <v>10</v>
      </c>
      <c r="N15" s="100"/>
      <c r="O15" s="101"/>
      <c r="P15" s="100"/>
      <c r="Q15" s="98"/>
      <c r="R15" s="99"/>
    </row>
    <row r="16" spans="1:18" ht="15" x14ac:dyDescent="0.3">
      <c r="A16" s="75" t="s">
        <v>102</v>
      </c>
      <c r="B16" s="76" t="s">
        <v>103</v>
      </c>
      <c r="C16" s="48">
        <v>15</v>
      </c>
      <c r="D16" s="49">
        <v>15</v>
      </c>
      <c r="E16" s="48">
        <v>15</v>
      </c>
      <c r="F16" s="49">
        <v>15</v>
      </c>
      <c r="G16" s="48">
        <v>15</v>
      </c>
      <c r="H16" s="49">
        <v>15</v>
      </c>
      <c r="I16" s="48">
        <v>15</v>
      </c>
      <c r="J16" s="49">
        <v>10</v>
      </c>
      <c r="K16" s="48">
        <v>15</v>
      </c>
      <c r="L16" s="100">
        <v>15</v>
      </c>
      <c r="M16" s="101">
        <v>15</v>
      </c>
      <c r="N16" s="100"/>
      <c r="O16" s="101"/>
      <c r="P16" s="100"/>
      <c r="Q16" s="98"/>
      <c r="R16" s="99"/>
    </row>
    <row r="17" spans="1:18" ht="15" x14ac:dyDescent="0.3">
      <c r="A17" s="75" t="s">
        <v>104</v>
      </c>
      <c r="B17" s="76" t="s">
        <v>105</v>
      </c>
      <c r="C17" s="48">
        <v>9</v>
      </c>
      <c r="D17" s="49">
        <v>40</v>
      </c>
      <c r="E17" s="48">
        <v>85</v>
      </c>
      <c r="F17" s="49">
        <v>65</v>
      </c>
      <c r="G17" s="48">
        <v>90</v>
      </c>
      <c r="H17" s="49">
        <v>100</v>
      </c>
      <c r="I17" s="48">
        <v>100</v>
      </c>
      <c r="J17" s="49">
        <v>80</v>
      </c>
      <c r="K17" s="48">
        <v>4</v>
      </c>
      <c r="L17" s="100">
        <v>100</v>
      </c>
      <c r="M17" s="101">
        <v>80</v>
      </c>
      <c r="N17" s="100"/>
      <c r="O17" s="101"/>
      <c r="P17" s="100"/>
      <c r="Q17" s="98"/>
      <c r="R17" s="99"/>
    </row>
    <row r="18" spans="1:18" ht="15" x14ac:dyDescent="0.3">
      <c r="A18" s="75" t="s">
        <v>106</v>
      </c>
      <c r="B18" s="76" t="s">
        <v>107</v>
      </c>
      <c r="C18" s="48">
        <v>2</v>
      </c>
      <c r="D18" s="49">
        <v>3</v>
      </c>
      <c r="E18" s="48">
        <v>2</v>
      </c>
      <c r="F18" s="49">
        <v>2</v>
      </c>
      <c r="G18" s="48">
        <v>2</v>
      </c>
      <c r="H18" s="49">
        <v>2</v>
      </c>
      <c r="I18" s="48">
        <v>2</v>
      </c>
      <c r="J18" s="49">
        <v>2</v>
      </c>
      <c r="K18" s="48">
        <v>2</v>
      </c>
      <c r="L18" s="100">
        <v>2</v>
      </c>
      <c r="M18" s="101">
        <v>2</v>
      </c>
      <c r="N18" s="100"/>
      <c r="O18" s="101"/>
      <c r="P18" s="100"/>
      <c r="Q18" s="98"/>
      <c r="R18" s="99"/>
    </row>
    <row r="19" spans="1:18" ht="15" x14ac:dyDescent="0.3">
      <c r="A19" s="75" t="s">
        <v>108</v>
      </c>
      <c r="B19" s="76" t="s">
        <v>109</v>
      </c>
      <c r="C19" s="48">
        <v>60</v>
      </c>
      <c r="D19" s="49">
        <v>45</v>
      </c>
      <c r="E19" s="48">
        <v>65</v>
      </c>
      <c r="F19" s="49">
        <v>65</v>
      </c>
      <c r="G19" s="48">
        <v>50</v>
      </c>
      <c r="H19" s="49">
        <v>35</v>
      </c>
      <c r="I19" s="48">
        <v>60</v>
      </c>
      <c r="J19" s="49">
        <v>45</v>
      </c>
      <c r="K19" s="48">
        <v>65</v>
      </c>
      <c r="L19" s="100">
        <v>50</v>
      </c>
      <c r="M19" s="101">
        <v>60</v>
      </c>
      <c r="N19" s="100"/>
      <c r="O19" s="101"/>
      <c r="P19" s="100"/>
      <c r="Q19" s="98"/>
      <c r="R19" s="99"/>
    </row>
    <row r="20" spans="1:18" ht="15" x14ac:dyDescent="0.3">
      <c r="A20" s="75" t="s">
        <v>110</v>
      </c>
      <c r="B20" s="77" t="s">
        <v>111</v>
      </c>
      <c r="C20" s="48">
        <v>0</v>
      </c>
      <c r="D20" s="49">
        <v>0</v>
      </c>
      <c r="E20" s="48">
        <v>11211</v>
      </c>
      <c r="F20" s="49">
        <v>0</v>
      </c>
      <c r="G20" s="48">
        <v>0</v>
      </c>
      <c r="H20" s="49">
        <v>0</v>
      </c>
      <c r="I20" s="48">
        <v>99</v>
      </c>
      <c r="J20" s="49">
        <v>0</v>
      </c>
      <c r="K20" s="48">
        <v>0</v>
      </c>
      <c r="L20" s="100">
        <v>99</v>
      </c>
      <c r="M20" s="101">
        <v>0</v>
      </c>
      <c r="N20" s="100"/>
      <c r="O20" s="101"/>
      <c r="P20" s="100"/>
      <c r="Q20" s="98"/>
      <c r="R20" s="99"/>
    </row>
    <row r="21" spans="1:18" ht="15" x14ac:dyDescent="0.3">
      <c r="A21" s="75" t="s">
        <v>112</v>
      </c>
      <c r="B21" s="76" t="s">
        <v>113</v>
      </c>
      <c r="C21" s="48">
        <v>0</v>
      </c>
      <c r="D21" s="49">
        <v>0</v>
      </c>
      <c r="E21" s="48">
        <v>0</v>
      </c>
      <c r="F21" s="49">
        <v>0</v>
      </c>
      <c r="G21" s="48">
        <v>0</v>
      </c>
      <c r="H21" s="49">
        <v>0</v>
      </c>
      <c r="I21" s="48">
        <v>9</v>
      </c>
      <c r="J21" s="49">
        <v>0</v>
      </c>
      <c r="K21" s="48">
        <v>0</v>
      </c>
      <c r="L21" s="100">
        <v>9</v>
      </c>
      <c r="M21" s="101">
        <v>0</v>
      </c>
      <c r="N21" s="100"/>
      <c r="O21" s="101"/>
      <c r="P21" s="100"/>
      <c r="Q21" s="98"/>
      <c r="R21" s="99"/>
    </row>
    <row r="22" spans="1:18" ht="15" x14ac:dyDescent="0.3">
      <c r="A22" s="75" t="s">
        <v>114</v>
      </c>
      <c r="B22" s="76" t="s">
        <v>115</v>
      </c>
      <c r="C22" s="48">
        <v>15</v>
      </c>
      <c r="D22" s="49">
        <v>15</v>
      </c>
      <c r="E22" s="48">
        <v>15</v>
      </c>
      <c r="F22" s="49">
        <v>15</v>
      </c>
      <c r="G22" s="48">
        <v>15</v>
      </c>
      <c r="H22" s="49">
        <v>15</v>
      </c>
      <c r="I22" s="48">
        <v>15</v>
      </c>
      <c r="J22" s="49">
        <v>15</v>
      </c>
      <c r="K22" s="48">
        <v>15</v>
      </c>
      <c r="L22" s="100">
        <v>15</v>
      </c>
      <c r="M22" s="101">
        <v>15</v>
      </c>
      <c r="N22" s="100"/>
      <c r="O22" s="101"/>
      <c r="P22" s="100"/>
      <c r="Q22" s="98"/>
      <c r="R22" s="99"/>
    </row>
    <row r="23" spans="1:18" ht="15" x14ac:dyDescent="0.3">
      <c r="A23" s="75" t="s">
        <v>116</v>
      </c>
      <c r="B23" s="76" t="s">
        <v>117</v>
      </c>
      <c r="C23" s="48">
        <v>0</v>
      </c>
      <c r="D23" s="49">
        <v>0</v>
      </c>
      <c r="E23" s="48">
        <v>0</v>
      </c>
      <c r="F23" s="49">
        <v>0</v>
      </c>
      <c r="G23" s="48">
        <v>0</v>
      </c>
      <c r="H23" s="49">
        <v>0</v>
      </c>
      <c r="I23" s="48">
        <v>0</v>
      </c>
      <c r="J23" s="49">
        <v>0</v>
      </c>
      <c r="K23" s="48">
        <v>0</v>
      </c>
      <c r="L23" s="100">
        <v>0</v>
      </c>
      <c r="M23" s="101">
        <v>0</v>
      </c>
      <c r="N23" s="100"/>
      <c r="O23" s="101"/>
      <c r="P23" s="100"/>
      <c r="Q23" s="98"/>
      <c r="R23" s="99"/>
    </row>
    <row r="24" spans="1:18" ht="15" x14ac:dyDescent="0.3">
      <c r="A24" s="75" t="s">
        <v>118</v>
      </c>
      <c r="B24" s="76" t="s">
        <v>119</v>
      </c>
      <c r="C24" s="48">
        <v>0</v>
      </c>
      <c r="D24" s="49">
        <v>0</v>
      </c>
      <c r="E24" s="48">
        <v>0</v>
      </c>
      <c r="F24" s="49">
        <v>0</v>
      </c>
      <c r="G24" s="48">
        <v>0</v>
      </c>
      <c r="H24" s="49">
        <v>0</v>
      </c>
      <c r="I24" s="48">
        <v>0</v>
      </c>
      <c r="J24" s="49">
        <v>0</v>
      </c>
      <c r="K24" s="48">
        <v>0</v>
      </c>
      <c r="L24" s="100">
        <v>0</v>
      </c>
      <c r="M24" s="101">
        <v>0</v>
      </c>
      <c r="N24" s="100"/>
      <c r="O24" s="101"/>
      <c r="P24" s="100"/>
      <c r="Q24" s="98"/>
      <c r="R24" s="99"/>
    </row>
    <row r="25" spans="1:18" ht="15" x14ac:dyDescent="0.3">
      <c r="A25" s="75" t="s">
        <v>120</v>
      </c>
      <c r="B25" s="76" t="s">
        <v>121</v>
      </c>
      <c r="C25" s="48">
        <v>3</v>
      </c>
      <c r="D25" s="49">
        <v>10</v>
      </c>
      <c r="E25" s="48">
        <v>5</v>
      </c>
      <c r="F25" s="49">
        <v>5</v>
      </c>
      <c r="G25" s="48">
        <v>5</v>
      </c>
      <c r="H25" s="49">
        <v>5</v>
      </c>
      <c r="I25" s="48">
        <v>10</v>
      </c>
      <c r="J25" s="49">
        <v>3</v>
      </c>
      <c r="K25" s="48">
        <v>3</v>
      </c>
      <c r="L25" s="100">
        <v>3</v>
      </c>
      <c r="M25" s="101">
        <v>3</v>
      </c>
      <c r="N25" s="100"/>
      <c r="O25" s="101"/>
      <c r="P25" s="100"/>
      <c r="Q25" s="98"/>
      <c r="R25" s="99"/>
    </row>
    <row r="26" spans="1:18" ht="15" x14ac:dyDescent="0.3">
      <c r="A26" s="75" t="s">
        <v>122</v>
      </c>
      <c r="B26" s="76" t="s">
        <v>123</v>
      </c>
      <c r="C26" s="48">
        <v>3</v>
      </c>
      <c r="D26" s="49">
        <v>3</v>
      </c>
      <c r="E26" s="48">
        <v>3</v>
      </c>
      <c r="F26" s="49">
        <v>3</v>
      </c>
      <c r="G26" s="48">
        <v>3</v>
      </c>
      <c r="H26" s="49">
        <v>3</v>
      </c>
      <c r="I26" s="48">
        <v>3</v>
      </c>
      <c r="J26" s="49">
        <v>3</v>
      </c>
      <c r="K26" s="48">
        <v>3</v>
      </c>
      <c r="L26" s="100">
        <v>3</v>
      </c>
      <c r="M26" s="101">
        <v>3</v>
      </c>
      <c r="N26" s="100"/>
      <c r="O26" s="101"/>
      <c r="P26" s="100"/>
      <c r="Q26" s="98"/>
      <c r="R26" s="99"/>
    </row>
    <row r="27" spans="1:18" ht="15" x14ac:dyDescent="0.3">
      <c r="A27" s="75" t="s">
        <v>124</v>
      </c>
      <c r="B27" s="76" t="s">
        <v>125</v>
      </c>
      <c r="C27" s="48">
        <v>3</v>
      </c>
      <c r="D27" s="49">
        <v>3</v>
      </c>
      <c r="E27" s="48">
        <v>3</v>
      </c>
      <c r="F27" s="49">
        <v>3</v>
      </c>
      <c r="G27" s="48">
        <v>3</v>
      </c>
      <c r="H27" s="49">
        <v>3</v>
      </c>
      <c r="I27" s="48">
        <v>3</v>
      </c>
      <c r="J27" s="49">
        <v>3</v>
      </c>
      <c r="K27" s="48">
        <v>3</v>
      </c>
      <c r="L27" s="100">
        <v>3</v>
      </c>
      <c r="M27" s="101">
        <v>3</v>
      </c>
      <c r="N27" s="100"/>
      <c r="O27" s="101"/>
      <c r="P27" s="100"/>
      <c r="Q27" s="98"/>
      <c r="R27" s="99"/>
    </row>
    <row r="28" spans="1:18" ht="15" x14ac:dyDescent="0.3">
      <c r="A28" s="75" t="s">
        <v>126</v>
      </c>
      <c r="B28" s="76" t="s">
        <v>127</v>
      </c>
      <c r="C28" s="48">
        <v>2</v>
      </c>
      <c r="D28" s="49">
        <v>1</v>
      </c>
      <c r="E28" s="48">
        <v>1.6</v>
      </c>
      <c r="F28" s="49">
        <v>1.8</v>
      </c>
      <c r="G28" s="48">
        <v>1.5</v>
      </c>
      <c r="H28" s="49">
        <v>1.4</v>
      </c>
      <c r="I28" s="48">
        <v>1.8</v>
      </c>
      <c r="J28" s="49">
        <v>1</v>
      </c>
      <c r="K28" s="48">
        <v>1.5</v>
      </c>
      <c r="L28" s="100">
        <v>1.2</v>
      </c>
      <c r="M28" s="101">
        <v>1.2</v>
      </c>
      <c r="N28" s="100"/>
      <c r="O28" s="101"/>
      <c r="P28" s="100"/>
      <c r="Q28" s="98"/>
      <c r="R28" s="99"/>
    </row>
    <row r="29" spans="1:18" ht="15" x14ac:dyDescent="0.3">
      <c r="A29" s="75" t="s">
        <v>128</v>
      </c>
      <c r="B29" s="76" t="s">
        <v>129</v>
      </c>
      <c r="C29" s="48">
        <v>4</v>
      </c>
      <c r="D29" s="49">
        <v>5</v>
      </c>
      <c r="E29" s="48">
        <v>5</v>
      </c>
      <c r="F29" s="49">
        <v>5</v>
      </c>
      <c r="G29" s="48">
        <v>5</v>
      </c>
      <c r="H29" s="49">
        <v>5</v>
      </c>
      <c r="I29" s="48">
        <v>5</v>
      </c>
      <c r="J29" s="49">
        <v>5</v>
      </c>
      <c r="K29" s="48">
        <v>5</v>
      </c>
      <c r="L29" s="100">
        <v>5</v>
      </c>
      <c r="M29" s="101" t="s">
        <v>233</v>
      </c>
      <c r="N29" s="100"/>
      <c r="O29" s="101"/>
      <c r="P29" s="100"/>
      <c r="Q29" s="98"/>
      <c r="R29" s="99"/>
    </row>
    <row r="30" spans="1:18" ht="15" x14ac:dyDescent="0.3">
      <c r="A30" s="75" t="s">
        <v>130</v>
      </c>
      <c r="B30" s="76" t="s">
        <v>131</v>
      </c>
      <c r="C30" s="48">
        <v>1.5</v>
      </c>
      <c r="D30" s="49">
        <v>0.7</v>
      </c>
      <c r="E30" s="48">
        <v>1</v>
      </c>
      <c r="F30" s="49">
        <v>1.6</v>
      </c>
      <c r="G30" s="48">
        <v>1.5</v>
      </c>
      <c r="H30" s="49">
        <v>1.2</v>
      </c>
      <c r="I30" s="48">
        <v>1.6</v>
      </c>
      <c r="J30" s="49">
        <v>1.2</v>
      </c>
      <c r="K30" s="48">
        <v>1.5</v>
      </c>
      <c r="L30" s="100">
        <v>1</v>
      </c>
      <c r="M30" s="101">
        <v>1</v>
      </c>
      <c r="N30" s="100"/>
      <c r="O30" s="101"/>
      <c r="P30" s="100"/>
      <c r="Q30" s="98"/>
      <c r="R30" s="99"/>
    </row>
    <row r="31" spans="1:18" ht="15" x14ac:dyDescent="0.3">
      <c r="A31" s="75" t="s">
        <v>132</v>
      </c>
      <c r="B31" s="76" t="s">
        <v>133</v>
      </c>
      <c r="C31" s="48">
        <v>5</v>
      </c>
      <c r="D31" s="49">
        <v>5</v>
      </c>
      <c r="E31" s="48">
        <v>5</v>
      </c>
      <c r="F31" s="49">
        <v>5</v>
      </c>
      <c r="G31" s="48">
        <v>5</v>
      </c>
      <c r="H31" s="49">
        <v>5</v>
      </c>
      <c r="I31" s="48">
        <v>5</v>
      </c>
      <c r="J31" s="49">
        <v>5</v>
      </c>
      <c r="K31" s="48">
        <v>5</v>
      </c>
      <c r="L31" s="100">
        <v>5</v>
      </c>
      <c r="M31" s="101">
        <v>5</v>
      </c>
      <c r="N31" s="100"/>
      <c r="O31" s="101"/>
      <c r="P31" s="100"/>
      <c r="Q31" s="98"/>
      <c r="R31" s="99"/>
    </row>
    <row r="32" spans="1:18" ht="15" x14ac:dyDescent="0.3">
      <c r="A32" s="75" t="s">
        <v>134</v>
      </c>
      <c r="B32" s="76" t="s">
        <v>135</v>
      </c>
      <c r="C32" s="48">
        <v>1.5</v>
      </c>
      <c r="D32" s="49">
        <v>1</v>
      </c>
      <c r="E32" s="48">
        <v>1</v>
      </c>
      <c r="F32" s="49">
        <v>1</v>
      </c>
      <c r="G32" s="48">
        <v>1.5</v>
      </c>
      <c r="H32" s="49">
        <v>1</v>
      </c>
      <c r="I32" s="48">
        <v>1</v>
      </c>
      <c r="J32" s="49">
        <v>1.5</v>
      </c>
      <c r="K32" s="48">
        <v>1.5</v>
      </c>
      <c r="L32" s="100">
        <v>1</v>
      </c>
      <c r="M32" s="101">
        <v>1.2</v>
      </c>
      <c r="N32" s="100"/>
      <c r="O32" s="101"/>
      <c r="P32" s="100"/>
      <c r="Q32" s="98"/>
      <c r="R32" s="99"/>
    </row>
    <row r="33" spans="1:18" ht="15" x14ac:dyDescent="0.3">
      <c r="A33" s="75" t="s">
        <v>136</v>
      </c>
      <c r="B33" s="76" t="s">
        <v>137</v>
      </c>
      <c r="C33" s="48">
        <v>5</v>
      </c>
      <c r="D33" s="49">
        <v>5</v>
      </c>
      <c r="E33" s="48">
        <v>5</v>
      </c>
      <c r="F33" s="49">
        <v>5</v>
      </c>
      <c r="G33" s="48">
        <v>5</v>
      </c>
      <c r="H33" s="49">
        <v>5</v>
      </c>
      <c r="I33" s="48">
        <v>5</v>
      </c>
      <c r="J33" s="49">
        <v>5</v>
      </c>
      <c r="K33" s="48">
        <v>5</v>
      </c>
      <c r="L33" s="100">
        <v>5</v>
      </c>
      <c r="M33" s="101">
        <v>5</v>
      </c>
      <c r="N33" s="100"/>
      <c r="O33" s="101"/>
      <c r="P33" s="100"/>
      <c r="Q33" s="98"/>
      <c r="R33" s="99"/>
    </row>
    <row r="34" spans="1:18" ht="15" x14ac:dyDescent="0.3">
      <c r="A34" s="75" t="s">
        <v>138</v>
      </c>
      <c r="B34" s="78" t="s">
        <v>139</v>
      </c>
      <c r="C34" s="44">
        <v>1.4</v>
      </c>
      <c r="D34" s="45">
        <v>0.6</v>
      </c>
      <c r="E34" s="44">
        <v>0.8</v>
      </c>
      <c r="F34" s="45">
        <v>1</v>
      </c>
      <c r="G34" s="44">
        <v>1.5</v>
      </c>
      <c r="H34" s="45">
        <v>1.6</v>
      </c>
      <c r="I34" s="44">
        <v>1.5</v>
      </c>
      <c r="J34" s="45">
        <v>0.7</v>
      </c>
      <c r="K34" s="44">
        <v>1.2</v>
      </c>
      <c r="L34" s="118">
        <v>1.5</v>
      </c>
      <c r="M34" s="120">
        <v>1</v>
      </c>
      <c r="N34" s="118"/>
      <c r="O34" s="120"/>
      <c r="P34" s="118"/>
      <c r="Q34" s="121"/>
      <c r="R34" s="122"/>
    </row>
    <row r="35" spans="1:18" ht="15" x14ac:dyDescent="0.3">
      <c r="A35" s="75" t="s">
        <v>140</v>
      </c>
      <c r="B35" s="78" t="s">
        <v>141</v>
      </c>
      <c r="C35" s="44">
        <v>5.6</v>
      </c>
      <c r="D35" s="45">
        <v>3.5</v>
      </c>
      <c r="E35" s="44">
        <v>3.5</v>
      </c>
      <c r="F35" s="45">
        <v>3.5</v>
      </c>
      <c r="G35" s="44">
        <v>4</v>
      </c>
      <c r="H35" s="45">
        <v>3.5</v>
      </c>
      <c r="I35" s="44">
        <v>8.5</v>
      </c>
      <c r="J35" s="45">
        <v>3.5</v>
      </c>
      <c r="K35" s="44">
        <v>8.8000000000000007</v>
      </c>
      <c r="L35" s="118">
        <v>4.5</v>
      </c>
      <c r="M35" s="120">
        <v>4</v>
      </c>
      <c r="N35" s="118"/>
      <c r="O35" s="120"/>
      <c r="P35" s="118"/>
      <c r="Q35" s="121"/>
      <c r="R35" s="122"/>
    </row>
    <row r="36" spans="1:18" ht="15" x14ac:dyDescent="0.3">
      <c r="A36" s="75" t="s">
        <v>142</v>
      </c>
      <c r="B36" s="78" t="s">
        <v>143</v>
      </c>
      <c r="C36" s="44">
        <v>1.7</v>
      </c>
      <c r="D36" s="45">
        <v>1.2</v>
      </c>
      <c r="E36" s="44">
        <v>1.2</v>
      </c>
      <c r="F36" s="45">
        <v>1.3</v>
      </c>
      <c r="G36" s="44">
        <v>2</v>
      </c>
      <c r="H36" s="45">
        <v>2.1</v>
      </c>
      <c r="I36" s="44">
        <v>2.1</v>
      </c>
      <c r="J36" s="45">
        <v>1.2</v>
      </c>
      <c r="K36" s="44">
        <v>1.9</v>
      </c>
      <c r="L36" s="118">
        <v>2</v>
      </c>
      <c r="M36" s="120">
        <v>1.5</v>
      </c>
      <c r="N36" s="118"/>
      <c r="O36" s="120"/>
      <c r="P36" s="118"/>
      <c r="Q36" s="121"/>
      <c r="R36" s="122"/>
    </row>
    <row r="37" spans="1:18" ht="15" x14ac:dyDescent="0.3">
      <c r="A37" s="75" t="s">
        <v>144</v>
      </c>
      <c r="B37" s="78" t="s">
        <v>145</v>
      </c>
      <c r="C37" s="44">
        <v>5.3</v>
      </c>
      <c r="D37" s="45">
        <v>3.5</v>
      </c>
      <c r="E37" s="44">
        <v>3.5</v>
      </c>
      <c r="F37" s="45">
        <v>3.5</v>
      </c>
      <c r="G37" s="44">
        <v>3.5</v>
      </c>
      <c r="H37" s="45">
        <v>3.5</v>
      </c>
      <c r="I37" s="44">
        <v>7.9</v>
      </c>
      <c r="J37" s="45">
        <v>3.5</v>
      </c>
      <c r="K37" s="44">
        <v>8.1</v>
      </c>
      <c r="L37" s="118">
        <v>4</v>
      </c>
      <c r="M37" s="120">
        <v>4</v>
      </c>
      <c r="N37" s="118"/>
      <c r="O37" s="120"/>
      <c r="P37" s="118"/>
      <c r="Q37" s="121"/>
      <c r="R37" s="122"/>
    </row>
    <row r="38" spans="1:18" ht="15" x14ac:dyDescent="0.3">
      <c r="A38" s="75" t="s">
        <v>146</v>
      </c>
      <c r="B38" s="78" t="s">
        <v>147</v>
      </c>
      <c r="C38" s="44">
        <v>2</v>
      </c>
      <c r="D38" s="45">
        <v>2</v>
      </c>
      <c r="E38" s="44">
        <v>1.7</v>
      </c>
      <c r="F38" s="45">
        <v>1.7</v>
      </c>
      <c r="G38" s="44">
        <v>2.6</v>
      </c>
      <c r="H38" s="45">
        <v>2.7</v>
      </c>
      <c r="I38" s="44">
        <v>3</v>
      </c>
      <c r="J38" s="45">
        <v>2.5</v>
      </c>
      <c r="K38" s="44">
        <v>2.4</v>
      </c>
      <c r="L38" s="118">
        <v>2.5</v>
      </c>
      <c r="M38" s="120">
        <v>2</v>
      </c>
      <c r="N38" s="118"/>
      <c r="O38" s="120"/>
      <c r="P38" s="118"/>
      <c r="Q38" s="121"/>
      <c r="R38" s="122"/>
    </row>
    <row r="39" spans="1:18" ht="15" x14ac:dyDescent="0.3">
      <c r="A39" s="75" t="s">
        <v>148</v>
      </c>
      <c r="B39" s="78" t="s">
        <v>149</v>
      </c>
      <c r="C39" s="44">
        <v>5</v>
      </c>
      <c r="D39" s="45">
        <v>3.5</v>
      </c>
      <c r="E39" s="44">
        <v>3.5</v>
      </c>
      <c r="F39" s="45">
        <v>3.5</v>
      </c>
      <c r="G39" s="44">
        <v>3.5</v>
      </c>
      <c r="H39" s="45">
        <v>3.5</v>
      </c>
      <c r="I39" s="44">
        <v>7</v>
      </c>
      <c r="J39" s="45">
        <v>3.5</v>
      </c>
      <c r="K39" s="44">
        <v>7.6</v>
      </c>
      <c r="L39" s="118">
        <v>3.5</v>
      </c>
      <c r="M39" s="120">
        <v>4</v>
      </c>
      <c r="N39" s="118"/>
      <c r="O39" s="120"/>
      <c r="P39" s="118"/>
      <c r="Q39" s="121"/>
      <c r="R39" s="122"/>
    </row>
    <row r="40" spans="1:18" ht="15" x14ac:dyDescent="0.3">
      <c r="A40" s="75" t="s">
        <v>150</v>
      </c>
      <c r="B40" s="78" t="s">
        <v>151</v>
      </c>
      <c r="C40" s="44">
        <v>2.2999999999999998</v>
      </c>
      <c r="D40" s="45">
        <v>2.5</v>
      </c>
      <c r="E40" s="44">
        <v>2.1</v>
      </c>
      <c r="F40" s="45">
        <v>2.2000000000000002</v>
      </c>
      <c r="G40" s="44">
        <v>3.5</v>
      </c>
      <c r="H40" s="45">
        <v>3.4</v>
      </c>
      <c r="I40" s="44">
        <v>3.5</v>
      </c>
      <c r="J40" s="45">
        <v>3</v>
      </c>
      <c r="K40" s="44">
        <v>2.9</v>
      </c>
      <c r="L40" s="118">
        <v>3</v>
      </c>
      <c r="M40" s="120">
        <v>3</v>
      </c>
      <c r="N40" s="118"/>
      <c r="O40" s="120"/>
      <c r="P40" s="118"/>
      <c r="Q40" s="121"/>
      <c r="R40" s="122"/>
    </row>
    <row r="41" spans="1:18" ht="15" x14ac:dyDescent="0.3">
      <c r="A41" s="75" t="s">
        <v>152</v>
      </c>
      <c r="B41" s="78" t="s">
        <v>153</v>
      </c>
      <c r="C41" s="44">
        <v>4.7</v>
      </c>
      <c r="D41" s="45">
        <v>3.5</v>
      </c>
      <c r="E41" s="44">
        <v>3.5</v>
      </c>
      <c r="F41" s="45">
        <v>3.5</v>
      </c>
      <c r="G41" s="44">
        <v>3.5</v>
      </c>
      <c r="H41" s="45">
        <v>3.5</v>
      </c>
      <c r="I41" s="44">
        <v>6.5</v>
      </c>
      <c r="J41" s="45">
        <v>3.5</v>
      </c>
      <c r="K41" s="44">
        <v>7.1</v>
      </c>
      <c r="L41" s="118">
        <v>3</v>
      </c>
      <c r="M41" s="120">
        <v>4</v>
      </c>
      <c r="N41" s="118"/>
      <c r="O41" s="120"/>
      <c r="P41" s="118"/>
      <c r="Q41" s="121"/>
      <c r="R41" s="122"/>
    </row>
    <row r="42" spans="1:18" ht="15" x14ac:dyDescent="0.3">
      <c r="A42" s="75" t="s">
        <v>154</v>
      </c>
      <c r="B42" s="78" t="s">
        <v>155</v>
      </c>
      <c r="C42" s="44">
        <v>2.6</v>
      </c>
      <c r="D42" s="45">
        <v>3</v>
      </c>
      <c r="E42" s="44">
        <v>3</v>
      </c>
      <c r="F42" s="45">
        <v>3</v>
      </c>
      <c r="G42" s="44">
        <v>4</v>
      </c>
      <c r="H42" s="45">
        <v>4.2</v>
      </c>
      <c r="I42" s="44">
        <v>4.5</v>
      </c>
      <c r="J42" s="45">
        <v>3.5</v>
      </c>
      <c r="K42" s="44">
        <v>3.4</v>
      </c>
      <c r="L42" s="118">
        <v>3.5</v>
      </c>
      <c r="M42" s="120">
        <v>3.5</v>
      </c>
      <c r="N42" s="118"/>
      <c r="O42" s="120"/>
      <c r="P42" s="118"/>
      <c r="Q42" s="121"/>
      <c r="R42" s="122"/>
    </row>
    <row r="43" spans="1:18" ht="15" x14ac:dyDescent="0.3">
      <c r="A43" s="75" t="s">
        <v>156</v>
      </c>
      <c r="B43" s="78" t="s">
        <v>157</v>
      </c>
      <c r="C43" s="44">
        <v>4.4000000000000004</v>
      </c>
      <c r="D43" s="45">
        <v>3.5</v>
      </c>
      <c r="E43" s="44">
        <v>3.5</v>
      </c>
      <c r="F43" s="45">
        <v>3.5</v>
      </c>
      <c r="G43" s="44">
        <v>3.5</v>
      </c>
      <c r="H43" s="45">
        <v>3.5</v>
      </c>
      <c r="I43" s="44">
        <v>5.5</v>
      </c>
      <c r="J43" s="45">
        <v>4</v>
      </c>
      <c r="K43" s="44">
        <v>6.6</v>
      </c>
      <c r="L43" s="118">
        <v>2.5</v>
      </c>
      <c r="M43" s="120">
        <v>4</v>
      </c>
      <c r="N43" s="118"/>
      <c r="O43" s="120"/>
      <c r="P43" s="118"/>
      <c r="Q43" s="121"/>
      <c r="R43" s="122"/>
    </row>
    <row r="44" spans="1:18" ht="15" x14ac:dyDescent="0.3">
      <c r="A44" s="75" t="s">
        <v>158</v>
      </c>
      <c r="B44" s="76" t="s">
        <v>159</v>
      </c>
      <c r="C44" s="48">
        <v>100</v>
      </c>
      <c r="D44" s="49">
        <v>110</v>
      </c>
      <c r="E44" s="48">
        <v>130</v>
      </c>
      <c r="F44" s="49">
        <v>100</v>
      </c>
      <c r="G44" s="48">
        <v>115</v>
      </c>
      <c r="H44" s="49">
        <v>120</v>
      </c>
      <c r="I44" s="48">
        <v>120</v>
      </c>
      <c r="J44" s="49">
        <v>190</v>
      </c>
      <c r="K44" s="48">
        <v>90</v>
      </c>
      <c r="L44" s="100">
        <v>115</v>
      </c>
      <c r="M44" s="101">
        <v>115</v>
      </c>
      <c r="N44" s="100"/>
      <c r="O44" s="101"/>
      <c r="P44" s="100"/>
      <c r="Q44" s="98"/>
      <c r="R44" s="99"/>
    </row>
    <row r="45" spans="1:18" ht="15" x14ac:dyDescent="0.3">
      <c r="A45" s="75" t="s">
        <v>160</v>
      </c>
      <c r="B45" s="76" t="s">
        <v>161</v>
      </c>
      <c r="C45" s="48">
        <v>100</v>
      </c>
      <c r="D45" s="49">
        <v>115</v>
      </c>
      <c r="E45" s="48">
        <v>140</v>
      </c>
      <c r="F45" s="49">
        <v>100</v>
      </c>
      <c r="G45" s="48">
        <v>125</v>
      </c>
      <c r="H45" s="49">
        <v>135</v>
      </c>
      <c r="I45" s="48">
        <v>130</v>
      </c>
      <c r="J45" s="49">
        <v>200</v>
      </c>
      <c r="K45" s="48">
        <v>90</v>
      </c>
      <c r="L45" s="100">
        <v>125</v>
      </c>
      <c r="M45" s="101">
        <v>125</v>
      </c>
      <c r="N45" s="100"/>
      <c r="O45" s="101"/>
      <c r="P45" s="100"/>
      <c r="Q45" s="98"/>
      <c r="R45" s="99"/>
    </row>
    <row r="46" spans="1:18" ht="15" x14ac:dyDescent="0.3">
      <c r="A46" s="75" t="s">
        <v>162</v>
      </c>
      <c r="B46" s="76" t="s">
        <v>163</v>
      </c>
      <c r="C46" s="48">
        <v>250</v>
      </c>
      <c r="D46" s="49">
        <v>250</v>
      </c>
      <c r="E46" s="48">
        <v>275</v>
      </c>
      <c r="F46" s="49">
        <v>240</v>
      </c>
      <c r="G46" s="48">
        <v>300</v>
      </c>
      <c r="H46" s="49">
        <v>300</v>
      </c>
      <c r="I46" s="48">
        <v>300</v>
      </c>
      <c r="J46" s="49">
        <v>250</v>
      </c>
      <c r="K46" s="48">
        <v>230</v>
      </c>
      <c r="L46" s="100">
        <v>300</v>
      </c>
      <c r="M46" s="101">
        <v>280</v>
      </c>
      <c r="N46" s="100"/>
      <c r="O46" s="101"/>
      <c r="P46" s="100"/>
      <c r="Q46" s="98"/>
      <c r="R46" s="99"/>
    </row>
    <row r="47" spans="1:18" ht="15" x14ac:dyDescent="0.3">
      <c r="A47" s="75" t="s">
        <v>164</v>
      </c>
      <c r="B47" s="78" t="s">
        <v>165</v>
      </c>
      <c r="C47" s="44">
        <v>100</v>
      </c>
      <c r="D47" s="45">
        <v>50</v>
      </c>
      <c r="E47" s="44">
        <v>65</v>
      </c>
      <c r="F47" s="45">
        <v>65</v>
      </c>
      <c r="G47" s="44">
        <v>68</v>
      </c>
      <c r="H47" s="45">
        <v>55</v>
      </c>
      <c r="I47" s="44">
        <v>57</v>
      </c>
      <c r="J47" s="45">
        <v>170</v>
      </c>
      <c r="K47" s="44">
        <v>85</v>
      </c>
      <c r="L47" s="118">
        <v>50</v>
      </c>
      <c r="M47" s="120">
        <v>55</v>
      </c>
      <c r="N47" s="118"/>
      <c r="O47" s="120"/>
      <c r="P47" s="118"/>
      <c r="Q47" s="121"/>
      <c r="R47" s="122"/>
    </row>
    <row r="48" spans="1:18" ht="15" x14ac:dyDescent="0.3">
      <c r="A48" s="75" t="s">
        <v>166</v>
      </c>
      <c r="B48" s="78" t="s">
        <v>167</v>
      </c>
      <c r="C48" s="44">
        <v>105</v>
      </c>
      <c r="D48" s="45">
        <v>60</v>
      </c>
      <c r="E48" s="44">
        <v>75</v>
      </c>
      <c r="F48" s="45">
        <v>75</v>
      </c>
      <c r="G48" s="44">
        <v>75</v>
      </c>
      <c r="H48" s="45">
        <v>60</v>
      </c>
      <c r="I48" s="44">
        <v>64</v>
      </c>
      <c r="J48" s="45">
        <v>180</v>
      </c>
      <c r="K48" s="44">
        <v>87</v>
      </c>
      <c r="L48" s="118">
        <v>55</v>
      </c>
      <c r="M48" s="120">
        <v>60</v>
      </c>
      <c r="N48" s="118"/>
      <c r="O48" s="120"/>
      <c r="P48" s="118"/>
      <c r="Q48" s="121"/>
      <c r="R48" s="122"/>
    </row>
    <row r="49" spans="1:18" ht="15" x14ac:dyDescent="0.3">
      <c r="A49" s="75" t="s">
        <v>168</v>
      </c>
      <c r="B49" s="78" t="s">
        <v>169</v>
      </c>
      <c r="C49" s="44">
        <v>110</v>
      </c>
      <c r="D49" s="45">
        <v>70</v>
      </c>
      <c r="E49" s="44">
        <v>85</v>
      </c>
      <c r="F49" s="45">
        <v>80</v>
      </c>
      <c r="G49" s="44">
        <v>80</v>
      </c>
      <c r="H49" s="45">
        <v>65</v>
      </c>
      <c r="I49" s="44">
        <v>73</v>
      </c>
      <c r="J49" s="45">
        <v>190</v>
      </c>
      <c r="K49" s="44">
        <v>91</v>
      </c>
      <c r="L49" s="118">
        <v>60</v>
      </c>
      <c r="M49" s="120">
        <v>65</v>
      </c>
      <c r="N49" s="118"/>
      <c r="O49" s="120"/>
      <c r="P49" s="118"/>
      <c r="Q49" s="121"/>
      <c r="R49" s="122"/>
    </row>
    <row r="50" spans="1:18" ht="15" x14ac:dyDescent="0.3">
      <c r="A50" s="75" t="s">
        <v>170</v>
      </c>
      <c r="B50" s="78" t="s">
        <v>171</v>
      </c>
      <c r="C50" s="44">
        <v>115</v>
      </c>
      <c r="D50" s="45">
        <v>75</v>
      </c>
      <c r="E50" s="44">
        <v>94</v>
      </c>
      <c r="F50" s="45">
        <v>85</v>
      </c>
      <c r="G50" s="44">
        <v>85</v>
      </c>
      <c r="H50" s="45">
        <v>75</v>
      </c>
      <c r="I50" s="44">
        <v>82</v>
      </c>
      <c r="J50" s="45">
        <v>200</v>
      </c>
      <c r="K50" s="44">
        <v>97</v>
      </c>
      <c r="L50" s="118">
        <v>65</v>
      </c>
      <c r="M50" s="120">
        <v>70</v>
      </c>
      <c r="N50" s="118"/>
      <c r="O50" s="120"/>
      <c r="P50" s="118"/>
      <c r="Q50" s="121"/>
      <c r="R50" s="122"/>
    </row>
    <row r="51" spans="1:18" ht="15" x14ac:dyDescent="0.3">
      <c r="A51" s="75" t="s">
        <v>172</v>
      </c>
      <c r="B51" s="78" t="s">
        <v>173</v>
      </c>
      <c r="C51" s="44">
        <v>120</v>
      </c>
      <c r="D51" s="45">
        <v>85</v>
      </c>
      <c r="E51" s="44">
        <v>102</v>
      </c>
      <c r="F51" s="45">
        <v>90</v>
      </c>
      <c r="G51" s="44">
        <v>90</v>
      </c>
      <c r="H51" s="45">
        <v>80</v>
      </c>
      <c r="I51" s="44">
        <v>86</v>
      </c>
      <c r="J51" s="45">
        <v>215</v>
      </c>
      <c r="K51" s="44">
        <v>105</v>
      </c>
      <c r="L51" s="118">
        <v>70</v>
      </c>
      <c r="M51" s="120">
        <v>75</v>
      </c>
      <c r="N51" s="118"/>
      <c r="O51" s="120"/>
      <c r="P51" s="118"/>
      <c r="Q51" s="121"/>
      <c r="R51" s="122"/>
    </row>
    <row r="52" spans="1:18" ht="15" x14ac:dyDescent="0.3">
      <c r="A52" s="75" t="s">
        <v>174</v>
      </c>
      <c r="B52" s="76" t="s">
        <v>175</v>
      </c>
      <c r="C52" s="48">
        <v>0</v>
      </c>
      <c r="D52" s="49">
        <v>0</v>
      </c>
      <c r="E52" s="48">
        <v>0</v>
      </c>
      <c r="F52" s="49">
        <v>0</v>
      </c>
      <c r="G52" s="48">
        <v>0</v>
      </c>
      <c r="H52" s="49">
        <v>0</v>
      </c>
      <c r="I52" s="48">
        <v>-40</v>
      </c>
      <c r="J52" s="49">
        <v>0</v>
      </c>
      <c r="K52" s="48">
        <v>0</v>
      </c>
      <c r="L52" s="100">
        <v>0</v>
      </c>
      <c r="M52" s="101">
        <v>-40</v>
      </c>
      <c r="N52" s="100"/>
      <c r="O52" s="101"/>
      <c r="P52" s="100"/>
      <c r="Q52" s="98"/>
      <c r="R52" s="99"/>
    </row>
    <row r="53" spans="1:18" ht="15" x14ac:dyDescent="0.3">
      <c r="A53" s="75" t="s">
        <v>176</v>
      </c>
      <c r="B53" s="76" t="s">
        <v>177</v>
      </c>
      <c r="C53" s="48">
        <v>0</v>
      </c>
      <c r="D53" s="49">
        <v>0</v>
      </c>
      <c r="E53" s="48">
        <v>0</v>
      </c>
      <c r="F53" s="49">
        <v>0</v>
      </c>
      <c r="G53" s="48">
        <v>0</v>
      </c>
      <c r="H53" s="49">
        <v>0</v>
      </c>
      <c r="I53" s="48">
        <v>-30</v>
      </c>
      <c r="J53" s="49">
        <v>0</v>
      </c>
      <c r="K53" s="48">
        <v>0</v>
      </c>
      <c r="L53" s="100">
        <v>0</v>
      </c>
      <c r="M53" s="101">
        <v>-30</v>
      </c>
      <c r="N53" s="100"/>
      <c r="O53" s="101"/>
      <c r="P53" s="100"/>
      <c r="Q53" s="98"/>
      <c r="R53" s="99"/>
    </row>
    <row r="54" spans="1:18" ht="15" x14ac:dyDescent="0.3">
      <c r="A54" s="75" t="s">
        <v>178</v>
      </c>
      <c r="B54" s="76" t="s">
        <v>179</v>
      </c>
      <c r="C54" s="48">
        <v>0</v>
      </c>
      <c r="D54" s="49">
        <v>0</v>
      </c>
      <c r="E54" s="48">
        <v>0</v>
      </c>
      <c r="F54" s="49">
        <v>0</v>
      </c>
      <c r="G54" s="48">
        <v>0</v>
      </c>
      <c r="H54" s="49">
        <v>0</v>
      </c>
      <c r="I54" s="48">
        <v>-20</v>
      </c>
      <c r="J54" s="49">
        <v>0</v>
      </c>
      <c r="K54" s="48">
        <v>0</v>
      </c>
      <c r="L54" s="100">
        <v>0</v>
      </c>
      <c r="M54" s="101">
        <v>-20</v>
      </c>
      <c r="N54" s="100"/>
      <c r="O54" s="101"/>
      <c r="P54" s="100"/>
      <c r="Q54" s="98"/>
      <c r="R54" s="99"/>
    </row>
    <row r="55" spans="1:18" ht="15" x14ac:dyDescent="0.3">
      <c r="A55" s="75" t="s">
        <v>180</v>
      </c>
      <c r="B55" s="76" t="s">
        <v>181</v>
      </c>
      <c r="C55" s="48">
        <v>0</v>
      </c>
      <c r="D55" s="49">
        <v>0</v>
      </c>
      <c r="E55" s="48">
        <v>0</v>
      </c>
      <c r="F55" s="49">
        <v>0</v>
      </c>
      <c r="G55" s="48">
        <v>0</v>
      </c>
      <c r="H55" s="49">
        <v>0</v>
      </c>
      <c r="I55" s="48">
        <v>-10</v>
      </c>
      <c r="J55" s="49">
        <v>0</v>
      </c>
      <c r="K55" s="48">
        <v>0</v>
      </c>
      <c r="L55" s="100">
        <v>0</v>
      </c>
      <c r="M55" s="101">
        <v>-10</v>
      </c>
      <c r="N55" s="100"/>
      <c r="O55" s="101"/>
      <c r="P55" s="100"/>
      <c r="Q55" s="98"/>
      <c r="R55" s="99"/>
    </row>
    <row r="56" spans="1:18" ht="15" x14ac:dyDescent="0.3">
      <c r="A56" s="75" t="s">
        <v>182</v>
      </c>
      <c r="B56" s="76" t="s">
        <v>183</v>
      </c>
      <c r="C56" s="48">
        <v>0</v>
      </c>
      <c r="D56" s="49">
        <v>0</v>
      </c>
      <c r="E56" s="48">
        <v>0</v>
      </c>
      <c r="F56" s="49">
        <v>0</v>
      </c>
      <c r="G56" s="48">
        <v>0</v>
      </c>
      <c r="H56" s="49">
        <v>0</v>
      </c>
      <c r="I56" s="48">
        <v>10</v>
      </c>
      <c r="J56" s="49">
        <v>0</v>
      </c>
      <c r="K56" s="48">
        <v>0</v>
      </c>
      <c r="L56" s="100">
        <v>0</v>
      </c>
      <c r="M56" s="101">
        <v>10</v>
      </c>
      <c r="N56" s="100"/>
      <c r="O56" s="101"/>
      <c r="P56" s="100"/>
      <c r="Q56" s="98"/>
      <c r="R56" s="99"/>
    </row>
    <row r="57" spans="1:18" ht="15" x14ac:dyDescent="0.3">
      <c r="A57" s="75" t="s">
        <v>184</v>
      </c>
      <c r="B57" s="76" t="s">
        <v>185</v>
      </c>
      <c r="C57" s="48">
        <v>0</v>
      </c>
      <c r="D57" s="49">
        <v>0</v>
      </c>
      <c r="E57" s="48">
        <v>0</v>
      </c>
      <c r="F57" s="49">
        <v>0</v>
      </c>
      <c r="G57" s="48">
        <v>0</v>
      </c>
      <c r="H57" s="49">
        <v>0</v>
      </c>
      <c r="I57" s="48">
        <v>20</v>
      </c>
      <c r="J57" s="49">
        <v>0</v>
      </c>
      <c r="K57" s="48">
        <v>0</v>
      </c>
      <c r="L57" s="100">
        <v>0</v>
      </c>
      <c r="M57" s="101">
        <v>20</v>
      </c>
      <c r="N57" s="100"/>
      <c r="O57" s="101"/>
      <c r="P57" s="100"/>
      <c r="Q57" s="98"/>
      <c r="R57" s="99"/>
    </row>
    <row r="58" spans="1:18" ht="15" x14ac:dyDescent="0.3">
      <c r="A58" s="75" t="s">
        <v>186</v>
      </c>
      <c r="B58" s="76" t="s">
        <v>187</v>
      </c>
      <c r="C58" s="48">
        <v>0</v>
      </c>
      <c r="D58" s="49">
        <v>0</v>
      </c>
      <c r="E58" s="48">
        <v>0</v>
      </c>
      <c r="F58" s="49">
        <v>0</v>
      </c>
      <c r="G58" s="48">
        <v>0</v>
      </c>
      <c r="H58" s="49">
        <v>0</v>
      </c>
      <c r="I58" s="48">
        <v>30</v>
      </c>
      <c r="J58" s="49">
        <v>0</v>
      </c>
      <c r="K58" s="48">
        <v>0</v>
      </c>
      <c r="L58" s="100">
        <v>0</v>
      </c>
      <c r="M58" s="101">
        <v>30</v>
      </c>
      <c r="N58" s="100"/>
      <c r="O58" s="101"/>
      <c r="P58" s="100"/>
      <c r="Q58" s="98"/>
      <c r="R58" s="99"/>
    </row>
    <row r="59" spans="1:18" ht="15" x14ac:dyDescent="0.3">
      <c r="A59" s="75" t="s">
        <v>188</v>
      </c>
      <c r="B59" s="76" t="s">
        <v>189</v>
      </c>
      <c r="C59" s="48">
        <v>0</v>
      </c>
      <c r="D59" s="49">
        <v>0</v>
      </c>
      <c r="E59" s="48">
        <v>0</v>
      </c>
      <c r="F59" s="49">
        <v>0</v>
      </c>
      <c r="G59" s="48">
        <v>0</v>
      </c>
      <c r="H59" s="49">
        <v>0</v>
      </c>
      <c r="I59" s="48">
        <v>40</v>
      </c>
      <c r="J59" s="49">
        <v>0</v>
      </c>
      <c r="K59" s="48">
        <v>0</v>
      </c>
      <c r="L59" s="100">
        <v>0</v>
      </c>
      <c r="M59" s="101">
        <v>40</v>
      </c>
      <c r="N59" s="100"/>
      <c r="O59" s="101"/>
      <c r="P59" s="100"/>
      <c r="Q59" s="98"/>
      <c r="R59" s="99"/>
    </row>
    <row r="60" spans="1:18" ht="15" x14ac:dyDescent="0.3">
      <c r="A60" s="75" t="s">
        <v>190</v>
      </c>
      <c r="B60" s="76" t="s">
        <v>191</v>
      </c>
      <c r="C60" s="48">
        <v>0</v>
      </c>
      <c r="D60" s="49">
        <v>0</v>
      </c>
      <c r="E60" s="48">
        <v>0</v>
      </c>
      <c r="F60" s="49">
        <v>0</v>
      </c>
      <c r="G60" s="48">
        <v>0</v>
      </c>
      <c r="H60" s="49">
        <v>0</v>
      </c>
      <c r="I60" s="48">
        <v>-40</v>
      </c>
      <c r="J60" s="49">
        <v>0</v>
      </c>
      <c r="K60" s="48">
        <v>0</v>
      </c>
      <c r="L60" s="100">
        <v>0</v>
      </c>
      <c r="M60" s="101">
        <v>-40</v>
      </c>
      <c r="N60" s="100"/>
      <c r="O60" s="101"/>
      <c r="P60" s="100"/>
      <c r="Q60" s="98"/>
      <c r="R60" s="99"/>
    </row>
    <row r="61" spans="1:18" ht="15" x14ac:dyDescent="0.3">
      <c r="A61" s="75" t="s">
        <v>192</v>
      </c>
      <c r="B61" s="76" t="s">
        <v>193</v>
      </c>
      <c r="C61" s="48">
        <v>0</v>
      </c>
      <c r="D61" s="49">
        <v>0</v>
      </c>
      <c r="E61" s="48">
        <v>0</v>
      </c>
      <c r="F61" s="49">
        <v>0</v>
      </c>
      <c r="G61" s="48">
        <v>0</v>
      </c>
      <c r="H61" s="49">
        <v>0</v>
      </c>
      <c r="I61" s="48">
        <v>-30</v>
      </c>
      <c r="J61" s="49">
        <v>0</v>
      </c>
      <c r="K61" s="48">
        <v>0</v>
      </c>
      <c r="L61" s="100">
        <v>0</v>
      </c>
      <c r="M61" s="101">
        <v>-30</v>
      </c>
      <c r="N61" s="100"/>
      <c r="O61" s="101"/>
      <c r="P61" s="100"/>
      <c r="Q61" s="98"/>
      <c r="R61" s="99"/>
    </row>
    <row r="62" spans="1:18" ht="15" x14ac:dyDescent="0.3">
      <c r="A62" s="75" t="s">
        <v>194</v>
      </c>
      <c r="B62" s="76" t="s">
        <v>195</v>
      </c>
      <c r="C62" s="48">
        <v>0</v>
      </c>
      <c r="D62" s="49">
        <v>0</v>
      </c>
      <c r="E62" s="48">
        <v>0</v>
      </c>
      <c r="F62" s="49">
        <v>0</v>
      </c>
      <c r="G62" s="48">
        <v>0</v>
      </c>
      <c r="H62" s="49">
        <v>0</v>
      </c>
      <c r="I62" s="48">
        <v>-20</v>
      </c>
      <c r="J62" s="49">
        <v>0</v>
      </c>
      <c r="K62" s="48">
        <v>0</v>
      </c>
      <c r="L62" s="100">
        <v>0</v>
      </c>
      <c r="M62" s="101">
        <v>-20</v>
      </c>
      <c r="N62" s="100"/>
      <c r="O62" s="101"/>
      <c r="P62" s="100"/>
      <c r="Q62" s="98"/>
      <c r="R62" s="99"/>
    </row>
    <row r="63" spans="1:18" ht="15" x14ac:dyDescent="0.3">
      <c r="A63" s="75" t="s">
        <v>196</v>
      </c>
      <c r="B63" s="76" t="s">
        <v>197</v>
      </c>
      <c r="C63" s="48">
        <v>0</v>
      </c>
      <c r="D63" s="49">
        <v>0</v>
      </c>
      <c r="E63" s="48">
        <v>0</v>
      </c>
      <c r="F63" s="49">
        <v>0</v>
      </c>
      <c r="G63" s="48">
        <v>0</v>
      </c>
      <c r="H63" s="49">
        <v>0</v>
      </c>
      <c r="I63" s="48">
        <v>-10</v>
      </c>
      <c r="J63" s="49">
        <v>0</v>
      </c>
      <c r="K63" s="48">
        <v>0</v>
      </c>
      <c r="L63" s="100">
        <v>0</v>
      </c>
      <c r="M63" s="101">
        <v>-10</v>
      </c>
      <c r="N63" s="100"/>
      <c r="O63" s="101"/>
      <c r="P63" s="100"/>
      <c r="Q63" s="98"/>
      <c r="R63" s="99"/>
    </row>
    <row r="64" spans="1:18" ht="15" x14ac:dyDescent="0.3">
      <c r="A64" s="75" t="s">
        <v>198</v>
      </c>
      <c r="B64" s="76" t="s">
        <v>199</v>
      </c>
      <c r="C64" s="48">
        <v>0</v>
      </c>
      <c r="D64" s="49">
        <v>0</v>
      </c>
      <c r="E64" s="48">
        <v>0</v>
      </c>
      <c r="F64" s="49">
        <v>0</v>
      </c>
      <c r="G64" s="48">
        <v>0</v>
      </c>
      <c r="H64" s="49">
        <v>0</v>
      </c>
      <c r="I64" s="48">
        <v>10</v>
      </c>
      <c r="J64" s="49">
        <v>0</v>
      </c>
      <c r="K64" s="48">
        <v>0</v>
      </c>
      <c r="L64" s="100">
        <v>0</v>
      </c>
      <c r="M64" s="101">
        <v>10</v>
      </c>
      <c r="N64" s="100"/>
      <c r="O64" s="101"/>
      <c r="P64" s="100"/>
      <c r="Q64" s="98"/>
      <c r="R64" s="99"/>
    </row>
    <row r="65" spans="1:18" ht="15" x14ac:dyDescent="0.3">
      <c r="A65" s="75" t="s">
        <v>200</v>
      </c>
      <c r="B65" s="76" t="s">
        <v>201</v>
      </c>
      <c r="C65" s="48">
        <v>0</v>
      </c>
      <c r="D65" s="49">
        <v>0</v>
      </c>
      <c r="E65" s="48">
        <v>0</v>
      </c>
      <c r="F65" s="49">
        <v>0</v>
      </c>
      <c r="G65" s="48">
        <v>0</v>
      </c>
      <c r="H65" s="49">
        <v>0</v>
      </c>
      <c r="I65" s="48">
        <v>20</v>
      </c>
      <c r="J65" s="49">
        <v>0</v>
      </c>
      <c r="K65" s="48">
        <v>0</v>
      </c>
      <c r="L65" s="100">
        <v>0</v>
      </c>
      <c r="M65" s="101">
        <v>20</v>
      </c>
      <c r="N65" s="100"/>
      <c r="O65" s="101"/>
      <c r="P65" s="100"/>
      <c r="Q65" s="98"/>
      <c r="R65" s="99"/>
    </row>
    <row r="66" spans="1:18" ht="15" x14ac:dyDescent="0.3">
      <c r="A66" s="75" t="s">
        <v>202</v>
      </c>
      <c r="B66" s="76" t="s">
        <v>203</v>
      </c>
      <c r="C66" s="48">
        <v>0</v>
      </c>
      <c r="D66" s="49">
        <v>0</v>
      </c>
      <c r="E66" s="48">
        <v>0</v>
      </c>
      <c r="F66" s="49">
        <v>0</v>
      </c>
      <c r="G66" s="48">
        <v>0</v>
      </c>
      <c r="H66" s="49">
        <v>0</v>
      </c>
      <c r="I66" s="48">
        <v>30</v>
      </c>
      <c r="J66" s="49">
        <v>0</v>
      </c>
      <c r="K66" s="48">
        <v>0</v>
      </c>
      <c r="L66" s="100">
        <v>0</v>
      </c>
      <c r="M66" s="101">
        <v>30</v>
      </c>
      <c r="N66" s="100"/>
      <c r="O66" s="101"/>
      <c r="P66" s="100"/>
      <c r="Q66" s="98"/>
      <c r="R66" s="99"/>
    </row>
    <row r="67" spans="1:18" ht="15" x14ac:dyDescent="0.3">
      <c r="A67" s="75" t="s">
        <v>204</v>
      </c>
      <c r="B67" s="76" t="s">
        <v>205</v>
      </c>
      <c r="C67" s="48">
        <v>0</v>
      </c>
      <c r="D67" s="49">
        <v>0</v>
      </c>
      <c r="E67" s="48">
        <v>0</v>
      </c>
      <c r="F67" s="49">
        <v>0</v>
      </c>
      <c r="G67" s="48">
        <v>0</v>
      </c>
      <c r="H67" s="49">
        <v>0</v>
      </c>
      <c r="I67" s="48">
        <v>40</v>
      </c>
      <c r="J67" s="49">
        <v>0</v>
      </c>
      <c r="K67" s="48">
        <v>0</v>
      </c>
      <c r="L67" s="100">
        <v>0</v>
      </c>
      <c r="M67" s="101">
        <v>40</v>
      </c>
      <c r="N67" s="100"/>
      <c r="O67" s="101"/>
      <c r="P67" s="100"/>
      <c r="Q67" s="98"/>
      <c r="R67" s="99"/>
    </row>
    <row r="68" spans="1:18" ht="15" x14ac:dyDescent="0.3">
      <c r="A68" s="75" t="s">
        <v>206</v>
      </c>
      <c r="B68" s="76" t="s">
        <v>207</v>
      </c>
      <c r="C68" s="48">
        <v>0</v>
      </c>
      <c r="D68" s="49">
        <v>0</v>
      </c>
      <c r="E68" s="48">
        <v>0</v>
      </c>
      <c r="F68" s="49">
        <v>0</v>
      </c>
      <c r="G68" s="48">
        <v>0</v>
      </c>
      <c r="H68" s="49">
        <v>0</v>
      </c>
      <c r="I68" s="48">
        <v>0</v>
      </c>
      <c r="J68" s="49">
        <v>0</v>
      </c>
      <c r="K68" s="48">
        <v>0</v>
      </c>
      <c r="L68" s="100">
        <v>0</v>
      </c>
      <c r="M68" s="101">
        <v>0</v>
      </c>
      <c r="N68" s="100"/>
      <c r="O68" s="101"/>
      <c r="P68" s="100"/>
      <c r="Q68" s="98"/>
      <c r="R68" s="99"/>
    </row>
    <row r="69" spans="1:18" ht="15" x14ac:dyDescent="0.3">
      <c r="A69" s="75" t="s">
        <v>208</v>
      </c>
      <c r="B69" s="76" t="s">
        <v>209</v>
      </c>
      <c r="C69" s="48">
        <v>0</v>
      </c>
      <c r="D69" s="49">
        <v>0</v>
      </c>
      <c r="E69" s="48">
        <v>0</v>
      </c>
      <c r="F69" s="49">
        <v>0</v>
      </c>
      <c r="G69" s="48">
        <v>0</v>
      </c>
      <c r="H69" s="49">
        <v>0</v>
      </c>
      <c r="I69" s="48">
        <v>0</v>
      </c>
      <c r="J69" s="49">
        <v>0</v>
      </c>
      <c r="K69" s="48">
        <v>0</v>
      </c>
      <c r="L69" s="100">
        <v>0</v>
      </c>
      <c r="M69" s="101">
        <v>0</v>
      </c>
      <c r="N69" s="100"/>
      <c r="O69" s="101"/>
      <c r="P69" s="100"/>
      <c r="Q69" s="98"/>
      <c r="R69" s="99"/>
    </row>
    <row r="70" spans="1:18" ht="15" x14ac:dyDescent="0.3">
      <c r="A70" s="75" t="s">
        <v>210</v>
      </c>
      <c r="B70" s="76" t="s">
        <v>211</v>
      </c>
      <c r="C70" s="48">
        <v>0</v>
      </c>
      <c r="D70" s="49">
        <v>0</v>
      </c>
      <c r="E70" s="48">
        <v>0</v>
      </c>
      <c r="F70" s="49">
        <v>0</v>
      </c>
      <c r="G70" s="48">
        <v>0</v>
      </c>
      <c r="H70" s="49">
        <v>0</v>
      </c>
      <c r="I70" s="48">
        <v>0</v>
      </c>
      <c r="J70" s="49">
        <v>0</v>
      </c>
      <c r="K70" s="48">
        <v>0</v>
      </c>
      <c r="L70" s="100">
        <v>0</v>
      </c>
      <c r="M70" s="101">
        <v>0</v>
      </c>
      <c r="N70" s="100"/>
      <c r="O70" s="101"/>
      <c r="P70" s="100"/>
      <c r="Q70" s="98"/>
      <c r="R70" s="99"/>
    </row>
    <row r="71" spans="1:18" ht="15" x14ac:dyDescent="0.3">
      <c r="A71" s="75" t="s">
        <v>212</v>
      </c>
      <c r="B71" s="76" t="s">
        <v>213</v>
      </c>
      <c r="C71" s="48">
        <v>0</v>
      </c>
      <c r="D71" s="49">
        <v>0</v>
      </c>
      <c r="E71" s="48">
        <v>0</v>
      </c>
      <c r="F71" s="49">
        <v>0</v>
      </c>
      <c r="G71" s="48">
        <v>0</v>
      </c>
      <c r="H71" s="49">
        <v>0</v>
      </c>
      <c r="I71" s="48">
        <v>0</v>
      </c>
      <c r="J71" s="49">
        <v>0</v>
      </c>
      <c r="K71" s="48">
        <v>0</v>
      </c>
      <c r="L71" s="100">
        <v>0</v>
      </c>
      <c r="M71" s="101">
        <v>0</v>
      </c>
      <c r="N71" s="100"/>
      <c r="O71" s="101"/>
      <c r="P71" s="100"/>
      <c r="Q71" s="98"/>
      <c r="R71" s="99"/>
    </row>
    <row r="72" spans="1:18" ht="15" x14ac:dyDescent="0.3">
      <c r="A72" s="80" t="s">
        <v>214</v>
      </c>
      <c r="B72" s="81" t="s">
        <v>215</v>
      </c>
      <c r="C72" s="82">
        <v>0</v>
      </c>
      <c r="D72" s="83">
        <v>0</v>
      </c>
      <c r="E72" s="82">
        <v>0</v>
      </c>
      <c r="F72" s="83">
        <v>0</v>
      </c>
      <c r="G72" s="82">
        <v>0</v>
      </c>
      <c r="H72" s="83">
        <v>0</v>
      </c>
      <c r="I72" s="82">
        <v>0</v>
      </c>
      <c r="J72" s="83">
        <v>0</v>
      </c>
      <c r="K72" s="82">
        <v>0</v>
      </c>
      <c r="L72" s="125">
        <v>0</v>
      </c>
      <c r="M72" s="126">
        <v>0</v>
      </c>
      <c r="N72" s="125"/>
      <c r="O72" s="126"/>
      <c r="P72" s="125"/>
      <c r="Q72" s="103"/>
      <c r="R72" s="104"/>
    </row>
    <row r="73" spans="1:18" ht="15" x14ac:dyDescent="0.3">
      <c r="A73" s="85"/>
      <c r="B73" s="68" t="s">
        <v>216</v>
      </c>
      <c r="C73" s="69"/>
      <c r="D73" s="69"/>
      <c r="E73" s="69"/>
      <c r="F73" s="69"/>
      <c r="G73" s="69"/>
      <c r="H73" s="69"/>
      <c r="I73" s="69"/>
      <c r="J73" s="69"/>
      <c r="K73" s="69"/>
      <c r="L73" s="127"/>
      <c r="M73" s="127"/>
      <c r="N73" s="127"/>
      <c r="O73" s="127"/>
      <c r="P73" s="127"/>
      <c r="Q73" s="105"/>
      <c r="R73" s="105"/>
    </row>
    <row r="74" spans="1:18" ht="15" x14ac:dyDescent="0.3">
      <c r="A74" s="70" t="s">
        <v>88</v>
      </c>
      <c r="B74" s="71" t="s">
        <v>217</v>
      </c>
      <c r="C74" s="72">
        <v>1</v>
      </c>
      <c r="D74" s="73">
        <v>1</v>
      </c>
      <c r="E74" s="72">
        <v>0</v>
      </c>
      <c r="F74" s="73">
        <v>0</v>
      </c>
      <c r="G74" s="72">
        <v>0</v>
      </c>
      <c r="H74" s="73">
        <v>0</v>
      </c>
      <c r="I74" s="72">
        <v>1</v>
      </c>
      <c r="J74" s="73">
        <v>0</v>
      </c>
      <c r="K74" s="72">
        <v>1</v>
      </c>
      <c r="L74" s="106">
        <v>1</v>
      </c>
      <c r="M74" s="107">
        <v>0</v>
      </c>
      <c r="N74" s="106"/>
      <c r="O74" s="107"/>
      <c r="P74" s="106"/>
      <c r="Q74" s="108"/>
      <c r="R74" s="109"/>
    </row>
    <row r="75" spans="1:18" ht="15" x14ac:dyDescent="0.3">
      <c r="A75" s="75" t="s">
        <v>90</v>
      </c>
      <c r="B75" s="76" t="s">
        <v>218</v>
      </c>
      <c r="C75" s="48">
        <v>7</v>
      </c>
      <c r="D75" s="49">
        <v>7</v>
      </c>
      <c r="E75" s="48">
        <v>2</v>
      </c>
      <c r="F75" s="49">
        <v>2</v>
      </c>
      <c r="G75" s="48">
        <v>2</v>
      </c>
      <c r="H75" s="49">
        <v>2</v>
      </c>
      <c r="I75" s="48">
        <v>2</v>
      </c>
      <c r="J75" s="49">
        <v>2</v>
      </c>
      <c r="K75" s="48">
        <v>10</v>
      </c>
      <c r="L75" s="100">
        <v>10</v>
      </c>
      <c r="M75" s="101">
        <v>15</v>
      </c>
      <c r="N75" s="100"/>
      <c r="O75" s="101"/>
      <c r="P75" s="100"/>
      <c r="Q75" s="98"/>
      <c r="R75" s="99"/>
    </row>
    <row r="76" spans="1:18" ht="15" x14ac:dyDescent="0.3">
      <c r="A76" s="75" t="s">
        <v>92</v>
      </c>
      <c r="B76" s="76" t="s">
        <v>219</v>
      </c>
      <c r="C76" s="48">
        <v>1</v>
      </c>
      <c r="D76" s="49">
        <v>1</v>
      </c>
      <c r="E76" s="48">
        <v>1</v>
      </c>
      <c r="F76" s="49">
        <v>1</v>
      </c>
      <c r="G76" s="48">
        <v>1</v>
      </c>
      <c r="H76" s="49">
        <v>1</v>
      </c>
      <c r="I76" s="48">
        <v>1</v>
      </c>
      <c r="J76" s="49">
        <v>1</v>
      </c>
      <c r="K76" s="48">
        <v>1</v>
      </c>
      <c r="L76" s="100">
        <v>1</v>
      </c>
      <c r="M76" s="101">
        <v>1</v>
      </c>
      <c r="N76" s="100"/>
      <c r="O76" s="101"/>
      <c r="P76" s="100"/>
      <c r="Q76" s="98"/>
      <c r="R76" s="99"/>
    </row>
    <row r="77" spans="1:18" ht="15" x14ac:dyDescent="0.3">
      <c r="A77" s="75" t="s">
        <v>94</v>
      </c>
      <c r="B77" s="76" t="s">
        <v>220</v>
      </c>
      <c r="C77" s="48">
        <v>3</v>
      </c>
      <c r="D77" s="49">
        <v>3</v>
      </c>
      <c r="E77" s="48">
        <v>3</v>
      </c>
      <c r="F77" s="49">
        <v>3</v>
      </c>
      <c r="G77" s="48">
        <v>3</v>
      </c>
      <c r="H77" s="49">
        <v>3</v>
      </c>
      <c r="I77" s="48">
        <v>3</v>
      </c>
      <c r="J77" s="49">
        <v>3</v>
      </c>
      <c r="K77" s="48">
        <v>3</v>
      </c>
      <c r="L77" s="100">
        <v>3</v>
      </c>
      <c r="M77" s="101">
        <v>3</v>
      </c>
      <c r="N77" s="100"/>
      <c r="O77" s="101"/>
      <c r="P77" s="100"/>
      <c r="Q77" s="98"/>
      <c r="R77" s="99"/>
    </row>
    <row r="78" spans="1:18" ht="15" x14ac:dyDescent="0.3">
      <c r="A78" s="75" t="s">
        <v>96</v>
      </c>
      <c r="B78" s="76" t="s">
        <v>221</v>
      </c>
      <c r="C78" s="48">
        <v>5</v>
      </c>
      <c r="D78" s="49">
        <v>5</v>
      </c>
      <c r="E78" s="48">
        <v>7</v>
      </c>
      <c r="F78" s="49">
        <v>5</v>
      </c>
      <c r="G78" s="48">
        <v>5</v>
      </c>
      <c r="H78" s="49">
        <v>5</v>
      </c>
      <c r="I78" s="48">
        <v>5</v>
      </c>
      <c r="J78" s="49">
        <v>5</v>
      </c>
      <c r="K78" s="48">
        <v>5</v>
      </c>
      <c r="L78" s="100">
        <v>5</v>
      </c>
      <c r="M78" s="101">
        <v>5</v>
      </c>
      <c r="N78" s="100"/>
      <c r="O78" s="101"/>
      <c r="P78" s="100"/>
      <c r="Q78" s="98"/>
      <c r="R78" s="99"/>
    </row>
    <row r="79" spans="1:18" ht="15" x14ac:dyDescent="0.3">
      <c r="A79" s="75" t="s">
        <v>98</v>
      </c>
      <c r="B79" s="76" t="s">
        <v>222</v>
      </c>
      <c r="C79" s="48">
        <v>15</v>
      </c>
      <c r="D79" s="49">
        <v>15</v>
      </c>
      <c r="E79" s="48">
        <v>15</v>
      </c>
      <c r="F79" s="49">
        <v>5</v>
      </c>
      <c r="G79" s="48">
        <v>10</v>
      </c>
      <c r="H79" s="49">
        <v>5</v>
      </c>
      <c r="I79" s="48">
        <v>5</v>
      </c>
      <c r="J79" s="49">
        <v>15</v>
      </c>
      <c r="K79" s="48">
        <v>15</v>
      </c>
      <c r="L79" s="100">
        <v>1</v>
      </c>
      <c r="M79" s="101">
        <v>15</v>
      </c>
      <c r="N79" s="100"/>
      <c r="O79" s="101"/>
      <c r="P79" s="100"/>
      <c r="Q79" s="98"/>
      <c r="R79" s="99"/>
    </row>
    <row r="80" spans="1:18" ht="15" x14ac:dyDescent="0.3">
      <c r="A80" s="75" t="s">
        <v>100</v>
      </c>
      <c r="B80" s="76" t="s">
        <v>223</v>
      </c>
      <c r="C80" s="48">
        <v>0</v>
      </c>
      <c r="D80" s="49">
        <v>0</v>
      </c>
      <c r="E80" s="48">
        <v>0</v>
      </c>
      <c r="F80" s="49">
        <v>2</v>
      </c>
      <c r="G80" s="48">
        <v>2</v>
      </c>
      <c r="H80" s="49">
        <v>2</v>
      </c>
      <c r="I80" s="48">
        <v>2</v>
      </c>
      <c r="J80" s="49">
        <v>2</v>
      </c>
      <c r="K80" s="48">
        <v>0</v>
      </c>
      <c r="L80" s="100">
        <v>0</v>
      </c>
      <c r="M80" s="101">
        <v>0</v>
      </c>
      <c r="N80" s="100"/>
      <c r="O80" s="101"/>
      <c r="P80" s="100"/>
      <c r="Q80" s="98"/>
      <c r="R80" s="99"/>
    </row>
    <row r="81" spans="1:18" ht="15" x14ac:dyDescent="0.3">
      <c r="A81" s="75" t="s">
        <v>102</v>
      </c>
      <c r="B81" s="76" t="s">
        <v>224</v>
      </c>
      <c r="C81" s="48">
        <v>5</v>
      </c>
      <c r="D81" s="49">
        <v>5</v>
      </c>
      <c r="E81" s="48">
        <v>5</v>
      </c>
      <c r="F81" s="49">
        <v>3</v>
      </c>
      <c r="G81" s="48">
        <v>5</v>
      </c>
      <c r="H81" s="49">
        <v>1</v>
      </c>
      <c r="I81" s="48">
        <v>5</v>
      </c>
      <c r="J81" s="49">
        <v>5</v>
      </c>
      <c r="K81" s="48">
        <v>5</v>
      </c>
      <c r="L81" s="100">
        <v>5</v>
      </c>
      <c r="M81" s="101">
        <v>5</v>
      </c>
      <c r="N81" s="100"/>
      <c r="O81" s="101"/>
      <c r="P81" s="100"/>
      <c r="Q81" s="98"/>
      <c r="R81" s="99"/>
    </row>
    <row r="82" spans="1:18" ht="15" x14ac:dyDescent="0.3">
      <c r="A82" s="75" t="s">
        <v>104</v>
      </c>
      <c r="B82" s="76" t="s">
        <v>225</v>
      </c>
      <c r="C82" s="48">
        <v>0</v>
      </c>
      <c r="D82" s="49">
        <v>0</v>
      </c>
      <c r="E82" s="48">
        <v>0</v>
      </c>
      <c r="F82" s="49">
        <v>0</v>
      </c>
      <c r="G82" s="48">
        <v>1</v>
      </c>
      <c r="H82" s="49">
        <v>1</v>
      </c>
      <c r="I82" s="48">
        <v>1</v>
      </c>
      <c r="J82" s="49">
        <v>0</v>
      </c>
      <c r="K82" s="48">
        <v>0</v>
      </c>
      <c r="L82" s="100">
        <v>0</v>
      </c>
      <c r="M82" s="101">
        <v>0</v>
      </c>
      <c r="N82" s="100"/>
      <c r="O82" s="101"/>
      <c r="P82" s="100"/>
      <c r="Q82" s="98"/>
      <c r="R82" s="99"/>
    </row>
    <row r="83" spans="1:18" ht="15" x14ac:dyDescent="0.3">
      <c r="A83" s="75" t="s">
        <v>106</v>
      </c>
      <c r="B83" s="76" t="s">
        <v>226</v>
      </c>
      <c r="C83" s="48">
        <v>0</v>
      </c>
      <c r="D83" s="49">
        <v>1</v>
      </c>
      <c r="E83" s="48">
        <v>0</v>
      </c>
      <c r="F83" s="49">
        <v>0</v>
      </c>
      <c r="G83" s="48">
        <v>1</v>
      </c>
      <c r="H83" s="49">
        <v>0</v>
      </c>
      <c r="I83" s="48">
        <v>1</v>
      </c>
      <c r="J83" s="49">
        <v>0</v>
      </c>
      <c r="K83" s="48">
        <v>0</v>
      </c>
      <c r="L83" s="100">
        <v>0</v>
      </c>
      <c r="M83" s="101">
        <v>0</v>
      </c>
      <c r="N83" s="100"/>
      <c r="O83" s="101"/>
      <c r="P83" s="100"/>
      <c r="Q83" s="98"/>
      <c r="R83" s="99"/>
    </row>
    <row r="84" spans="1:18" ht="15" x14ac:dyDescent="0.3">
      <c r="A84" s="75" t="s">
        <v>108</v>
      </c>
      <c r="B84" s="76" t="s">
        <v>227</v>
      </c>
      <c r="C84" s="48">
        <v>0</v>
      </c>
      <c r="D84" s="49">
        <v>0</v>
      </c>
      <c r="E84" s="48">
        <v>0</v>
      </c>
      <c r="F84" s="49">
        <v>0</v>
      </c>
      <c r="G84" s="48">
        <v>0</v>
      </c>
      <c r="H84" s="49">
        <v>0</v>
      </c>
      <c r="I84" s="48">
        <v>0</v>
      </c>
      <c r="J84" s="49">
        <v>0</v>
      </c>
      <c r="K84" s="48">
        <v>0</v>
      </c>
      <c r="L84" s="100">
        <v>0</v>
      </c>
      <c r="M84" s="101">
        <v>0</v>
      </c>
      <c r="N84" s="100"/>
      <c r="O84" s="101"/>
      <c r="P84" s="100"/>
      <c r="Q84" s="98"/>
      <c r="R84" s="99"/>
    </row>
    <row r="85" spans="1:18" ht="15" x14ac:dyDescent="0.3">
      <c r="A85" s="75" t="s">
        <v>110</v>
      </c>
      <c r="B85" s="76" t="s">
        <v>228</v>
      </c>
      <c r="C85" s="48">
        <v>0</v>
      </c>
      <c r="D85" s="49">
        <v>0</v>
      </c>
      <c r="E85" s="48">
        <v>0</v>
      </c>
      <c r="F85" s="49">
        <v>0</v>
      </c>
      <c r="G85" s="48">
        <v>0</v>
      </c>
      <c r="H85" s="49">
        <v>0</v>
      </c>
      <c r="I85" s="48">
        <v>1</v>
      </c>
      <c r="J85" s="49">
        <v>0</v>
      </c>
      <c r="K85" s="48">
        <v>0</v>
      </c>
      <c r="L85" s="100">
        <v>0</v>
      </c>
      <c r="M85" s="101">
        <v>1</v>
      </c>
      <c r="N85" s="100"/>
      <c r="O85" s="101"/>
      <c r="P85" s="100"/>
      <c r="Q85" s="98"/>
      <c r="R85" s="99"/>
    </row>
    <row r="86" spans="1:18" ht="15" x14ac:dyDescent="0.3">
      <c r="A86" s="75" t="s">
        <v>112</v>
      </c>
      <c r="B86" s="76" t="s">
        <v>229</v>
      </c>
      <c r="C86" s="48">
        <v>0</v>
      </c>
      <c r="D86" s="49">
        <v>0</v>
      </c>
      <c r="E86" s="48">
        <v>1</v>
      </c>
      <c r="F86" s="49">
        <v>0</v>
      </c>
      <c r="G86" s="48">
        <v>0</v>
      </c>
      <c r="H86" s="49">
        <v>0</v>
      </c>
      <c r="I86" s="48">
        <v>0</v>
      </c>
      <c r="J86" s="49">
        <v>0</v>
      </c>
      <c r="K86" s="48">
        <v>0</v>
      </c>
      <c r="L86" s="100">
        <v>1</v>
      </c>
      <c r="M86" s="101">
        <v>0</v>
      </c>
      <c r="N86" s="100"/>
      <c r="O86" s="101"/>
      <c r="P86" s="100"/>
      <c r="Q86" s="98"/>
      <c r="R86" s="99"/>
    </row>
    <row r="87" spans="1:18" ht="15" x14ac:dyDescent="0.3">
      <c r="A87" s="75" t="s">
        <v>114</v>
      </c>
      <c r="B87" s="76" t="s">
        <v>230</v>
      </c>
      <c r="C87" s="48">
        <v>0</v>
      </c>
      <c r="D87" s="49">
        <v>0</v>
      </c>
      <c r="E87" s="48">
        <v>0</v>
      </c>
      <c r="F87" s="49">
        <v>0</v>
      </c>
      <c r="G87" s="48">
        <v>0</v>
      </c>
      <c r="H87" s="49">
        <v>0</v>
      </c>
      <c r="I87" s="48">
        <v>0</v>
      </c>
      <c r="J87" s="49">
        <v>0</v>
      </c>
      <c r="K87" s="48">
        <v>0</v>
      </c>
      <c r="L87" s="100">
        <v>0</v>
      </c>
      <c r="M87" s="101">
        <v>0</v>
      </c>
      <c r="N87" s="100"/>
      <c r="O87" s="101"/>
      <c r="P87" s="100"/>
      <c r="Q87" s="98"/>
      <c r="R87" s="99"/>
    </row>
    <row r="88" spans="1:18" ht="15" x14ac:dyDescent="0.3">
      <c r="A88" s="75" t="s">
        <v>116</v>
      </c>
      <c r="B88" s="76" t="s">
        <v>231</v>
      </c>
      <c r="C88" s="48">
        <v>1</v>
      </c>
      <c r="D88" s="49">
        <v>1</v>
      </c>
      <c r="E88" s="48">
        <v>1</v>
      </c>
      <c r="F88" s="49">
        <v>1</v>
      </c>
      <c r="G88" s="48">
        <v>1</v>
      </c>
      <c r="H88" s="49">
        <v>1</v>
      </c>
      <c r="I88" s="48">
        <v>1</v>
      </c>
      <c r="J88" s="49">
        <v>1</v>
      </c>
      <c r="K88" s="48">
        <v>1</v>
      </c>
      <c r="L88" s="100">
        <v>1</v>
      </c>
      <c r="M88" s="101">
        <v>1</v>
      </c>
      <c r="N88" s="100"/>
      <c r="O88" s="101"/>
      <c r="P88" s="100"/>
      <c r="Q88" s="98"/>
      <c r="R88" s="99"/>
    </row>
  </sheetData>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9900"/>
  </sheetPr>
  <dimension ref="A1:N88"/>
  <sheetViews>
    <sheetView workbookViewId="0">
      <pane xSplit="2" ySplit="1" topLeftCell="C2" activePane="bottomRight" state="frozen"/>
      <selection pane="topRight" activeCell="C1" sqref="C1"/>
      <selection pane="bottomLeft" activeCell="A2" sqref="A2"/>
      <selection pane="bottomRight" activeCell="C2" sqref="C2"/>
    </sheetView>
  </sheetViews>
  <sheetFormatPr defaultColWidth="14.42578125" defaultRowHeight="15.75" customHeight="1" x14ac:dyDescent="0.2"/>
  <cols>
    <col min="1" max="1" width="5.28515625" customWidth="1"/>
    <col min="2" max="2" width="42.5703125" customWidth="1"/>
  </cols>
  <sheetData>
    <row r="1" spans="1:14" ht="60" x14ac:dyDescent="0.3">
      <c r="A1" s="96"/>
      <c r="B1" s="18" t="s">
        <v>237</v>
      </c>
      <c r="C1" s="19" t="str">
        <f ca="1">IFERROR(__xludf.DUMMYFUNCTION("FILTER('Parametri Toby'!C1:AL88, 'Parametri Toby'!C2:AL2 = ""Toby 30"")"),"mvp84")</f>
        <v>mvp84</v>
      </c>
      <c r="D1" s="19" t="s">
        <v>7</v>
      </c>
      <c r="E1" s="19" t="s">
        <v>8</v>
      </c>
      <c r="F1" s="19" t="s">
        <v>12</v>
      </c>
      <c r="G1" s="19" t="s">
        <v>13</v>
      </c>
      <c r="H1" s="19" t="s">
        <v>18</v>
      </c>
      <c r="I1" s="19" t="s">
        <v>19</v>
      </c>
      <c r="J1" s="19" t="s">
        <v>20</v>
      </c>
      <c r="K1" s="19" t="s">
        <v>31</v>
      </c>
      <c r="L1" s="129" t="s">
        <v>35</v>
      </c>
      <c r="M1" s="129"/>
      <c r="N1" s="129"/>
    </row>
    <row r="2" spans="1:14" ht="15" x14ac:dyDescent="0.3">
      <c r="A2" s="21"/>
      <c r="B2" s="12" t="s">
        <v>38</v>
      </c>
      <c r="C2" s="39" t="s">
        <v>42</v>
      </c>
      <c r="D2" s="40" t="s">
        <v>42</v>
      </c>
      <c r="E2" s="39" t="s">
        <v>42</v>
      </c>
      <c r="F2" s="40" t="s">
        <v>42</v>
      </c>
      <c r="G2" s="39" t="s">
        <v>42</v>
      </c>
      <c r="H2" s="40" t="s">
        <v>42</v>
      </c>
      <c r="I2" s="39" t="s">
        <v>42</v>
      </c>
      <c r="J2" s="40" t="s">
        <v>42</v>
      </c>
      <c r="K2" s="39" t="s">
        <v>42</v>
      </c>
      <c r="L2" s="109" t="s">
        <v>42</v>
      </c>
      <c r="M2" s="108"/>
      <c r="N2" s="109"/>
    </row>
    <row r="3" spans="1:14" ht="30" x14ac:dyDescent="0.3">
      <c r="A3" s="42"/>
      <c r="B3" s="43" t="s">
        <v>44</v>
      </c>
      <c r="C3" s="44" t="s">
        <v>50</v>
      </c>
      <c r="D3" s="45" t="s">
        <v>51</v>
      </c>
      <c r="E3" s="44" t="s">
        <v>52</v>
      </c>
      <c r="F3" s="45" t="s">
        <v>56</v>
      </c>
      <c r="G3" s="44" t="s">
        <v>57</v>
      </c>
      <c r="H3" s="45" t="s">
        <v>61</v>
      </c>
      <c r="I3" s="44" t="s">
        <v>58</v>
      </c>
      <c r="J3" s="45" t="s">
        <v>62</v>
      </c>
      <c r="K3" s="44"/>
      <c r="L3" s="99" t="s">
        <v>72</v>
      </c>
      <c r="M3" s="98"/>
      <c r="N3" s="99"/>
    </row>
    <row r="4" spans="1:14" ht="15" x14ac:dyDescent="0.3">
      <c r="A4" s="42"/>
      <c r="B4" s="47" t="s">
        <v>75</v>
      </c>
      <c r="C4" s="48" t="s">
        <v>76</v>
      </c>
      <c r="D4" s="49" t="s">
        <v>76</v>
      </c>
      <c r="E4" s="48" t="s">
        <v>79</v>
      </c>
      <c r="F4" s="49" t="s">
        <v>79</v>
      </c>
      <c r="G4" s="48" t="s">
        <v>76</v>
      </c>
      <c r="H4" s="49" t="s">
        <v>76</v>
      </c>
      <c r="I4" s="48" t="s">
        <v>76</v>
      </c>
      <c r="J4" s="49" t="s">
        <v>76</v>
      </c>
      <c r="K4" s="48" t="s">
        <v>76</v>
      </c>
      <c r="L4" s="99" t="s">
        <v>79</v>
      </c>
      <c r="M4" s="98"/>
      <c r="N4" s="99"/>
    </row>
    <row r="5" spans="1:14" ht="15" x14ac:dyDescent="0.3">
      <c r="A5" s="42"/>
      <c r="B5" s="43" t="s">
        <v>80</v>
      </c>
      <c r="C5" s="48">
        <v>280</v>
      </c>
      <c r="D5" s="49">
        <v>250</v>
      </c>
      <c r="E5" s="48">
        <v>370</v>
      </c>
      <c r="F5" s="49">
        <v>270</v>
      </c>
      <c r="G5" s="48">
        <v>230</v>
      </c>
      <c r="H5" s="49">
        <v>280</v>
      </c>
      <c r="I5" s="48">
        <v>68</v>
      </c>
      <c r="J5" s="49">
        <v>68</v>
      </c>
      <c r="K5" s="48">
        <v>280</v>
      </c>
      <c r="L5" s="99">
        <v>250</v>
      </c>
      <c r="M5" s="98"/>
      <c r="N5" s="99"/>
    </row>
    <row r="6" spans="1:14" ht="15" x14ac:dyDescent="0.3">
      <c r="A6" s="42"/>
      <c r="B6" s="43" t="s">
        <v>81</v>
      </c>
      <c r="C6" s="48">
        <v>80</v>
      </c>
      <c r="D6" s="49">
        <v>65</v>
      </c>
      <c r="E6" s="48">
        <v>75</v>
      </c>
      <c r="F6" s="49">
        <v>70</v>
      </c>
      <c r="G6" s="48">
        <v>80</v>
      </c>
      <c r="H6" s="49">
        <v>65</v>
      </c>
      <c r="I6" s="48">
        <v>55</v>
      </c>
      <c r="J6" s="49">
        <v>65</v>
      </c>
      <c r="K6" s="48">
        <v>77</v>
      </c>
      <c r="L6" s="99">
        <v>75</v>
      </c>
      <c r="M6" s="98"/>
      <c r="N6" s="99"/>
    </row>
    <row r="7" spans="1:14" ht="33" customHeight="1" x14ac:dyDescent="0.3">
      <c r="A7" s="102"/>
      <c r="B7" s="37" t="s">
        <v>82</v>
      </c>
      <c r="C7" s="82" t="s">
        <v>83</v>
      </c>
      <c r="D7" s="83" t="s">
        <v>84</v>
      </c>
      <c r="E7" s="82" t="s">
        <v>79</v>
      </c>
      <c r="F7" s="83" t="s">
        <v>79</v>
      </c>
      <c r="G7" s="82" t="s">
        <v>83</v>
      </c>
      <c r="H7" s="83" t="s">
        <v>86</v>
      </c>
      <c r="I7" s="82" t="s">
        <v>86</v>
      </c>
      <c r="J7" s="83" t="s">
        <v>86</v>
      </c>
      <c r="K7" s="82" t="s">
        <v>84</v>
      </c>
      <c r="L7" s="104" t="s">
        <v>79</v>
      </c>
      <c r="M7" s="103"/>
      <c r="N7" s="104"/>
    </row>
    <row r="8" spans="1:14" ht="15" x14ac:dyDescent="0.3">
      <c r="A8" s="67"/>
      <c r="B8" s="68" t="s">
        <v>87</v>
      </c>
      <c r="C8" s="69"/>
      <c r="D8" s="69"/>
      <c r="E8" s="69"/>
      <c r="F8" s="69"/>
      <c r="G8" s="69"/>
      <c r="H8" s="69"/>
      <c r="I8" s="69"/>
      <c r="J8" s="69"/>
      <c r="K8" s="69"/>
      <c r="L8" s="105"/>
      <c r="M8" s="105"/>
      <c r="N8" s="105"/>
    </row>
    <row r="9" spans="1:14" ht="15" x14ac:dyDescent="0.3">
      <c r="A9" s="70" t="s">
        <v>88</v>
      </c>
      <c r="B9" s="71" t="s">
        <v>89</v>
      </c>
      <c r="C9" s="72">
        <v>15</v>
      </c>
      <c r="D9" s="73">
        <v>15</v>
      </c>
      <c r="E9" s="72">
        <v>30</v>
      </c>
      <c r="F9" s="73">
        <v>15</v>
      </c>
      <c r="G9" s="72">
        <v>15</v>
      </c>
      <c r="H9" s="73">
        <v>15</v>
      </c>
      <c r="I9" s="72">
        <v>15</v>
      </c>
      <c r="J9" s="73">
        <v>15</v>
      </c>
      <c r="K9" s="72"/>
      <c r="L9" s="109">
        <v>15</v>
      </c>
      <c r="M9" s="108"/>
      <c r="N9" s="109"/>
    </row>
    <row r="10" spans="1:14" ht="15" x14ac:dyDescent="0.3">
      <c r="A10" s="75" t="s">
        <v>90</v>
      </c>
      <c r="B10" s="76" t="s">
        <v>91</v>
      </c>
      <c r="C10" s="48">
        <v>4</v>
      </c>
      <c r="D10" s="49">
        <v>4</v>
      </c>
      <c r="E10" s="48">
        <v>2</v>
      </c>
      <c r="F10" s="49">
        <v>4</v>
      </c>
      <c r="G10" s="48">
        <v>4</v>
      </c>
      <c r="H10" s="49">
        <v>5</v>
      </c>
      <c r="I10" s="48">
        <v>2</v>
      </c>
      <c r="J10" s="49">
        <v>2</v>
      </c>
      <c r="K10" s="48"/>
      <c r="L10" s="99">
        <v>5</v>
      </c>
      <c r="M10" s="98"/>
      <c r="N10" s="99"/>
    </row>
    <row r="11" spans="1:14" ht="15" x14ac:dyDescent="0.3">
      <c r="A11" s="75" t="s">
        <v>92</v>
      </c>
      <c r="B11" s="76" t="s">
        <v>93</v>
      </c>
      <c r="C11" s="48">
        <v>30</v>
      </c>
      <c r="D11" s="49">
        <v>45</v>
      </c>
      <c r="E11" s="48">
        <v>0</v>
      </c>
      <c r="F11" s="49">
        <v>45</v>
      </c>
      <c r="G11" s="48">
        <v>20</v>
      </c>
      <c r="H11" s="49">
        <v>45</v>
      </c>
      <c r="I11" s="48">
        <v>40</v>
      </c>
      <c r="J11" s="49">
        <v>45</v>
      </c>
      <c r="K11" s="48"/>
      <c r="L11" s="99">
        <v>30</v>
      </c>
      <c r="M11" s="98"/>
      <c r="N11" s="99"/>
    </row>
    <row r="12" spans="1:14" ht="15" x14ac:dyDescent="0.3">
      <c r="A12" s="75" t="s">
        <v>94</v>
      </c>
      <c r="B12" s="76" t="s">
        <v>95</v>
      </c>
      <c r="C12" s="48">
        <v>20</v>
      </c>
      <c r="D12" s="49">
        <v>25</v>
      </c>
      <c r="E12" s="48">
        <v>99</v>
      </c>
      <c r="F12" s="49">
        <v>99</v>
      </c>
      <c r="G12" s="48">
        <v>25</v>
      </c>
      <c r="H12" s="49">
        <v>20</v>
      </c>
      <c r="I12" s="48">
        <v>30</v>
      </c>
      <c r="J12" s="49">
        <v>10</v>
      </c>
      <c r="K12" s="48"/>
      <c r="L12" s="99">
        <v>15</v>
      </c>
      <c r="M12" s="98"/>
      <c r="N12" s="99"/>
    </row>
    <row r="13" spans="1:14" ht="15" x14ac:dyDescent="0.3">
      <c r="A13" s="75" t="s">
        <v>96</v>
      </c>
      <c r="B13" s="76" t="s">
        <v>97</v>
      </c>
      <c r="C13" s="48">
        <v>120</v>
      </c>
      <c r="D13" s="49">
        <v>120</v>
      </c>
      <c r="E13" s="48">
        <v>120</v>
      </c>
      <c r="F13" s="49">
        <v>120</v>
      </c>
      <c r="G13" s="48">
        <v>120</v>
      </c>
      <c r="H13" s="49">
        <v>120</v>
      </c>
      <c r="I13" s="48">
        <v>120</v>
      </c>
      <c r="J13" s="49">
        <v>120</v>
      </c>
      <c r="K13" s="48"/>
      <c r="L13" s="99">
        <v>120</v>
      </c>
      <c r="M13" s="98"/>
      <c r="N13" s="99"/>
    </row>
    <row r="14" spans="1:14" ht="15" x14ac:dyDescent="0.3">
      <c r="A14" s="75" t="s">
        <v>98</v>
      </c>
      <c r="B14" s="76" t="s">
        <v>99</v>
      </c>
      <c r="C14" s="48">
        <v>200</v>
      </c>
      <c r="D14" s="49">
        <v>170</v>
      </c>
      <c r="E14" s="48">
        <v>250</v>
      </c>
      <c r="F14" s="49">
        <v>250</v>
      </c>
      <c r="G14" s="48">
        <v>250</v>
      </c>
      <c r="H14" s="49">
        <v>200</v>
      </c>
      <c r="I14" s="48">
        <v>210</v>
      </c>
      <c r="J14" s="49">
        <v>200</v>
      </c>
      <c r="K14" s="48"/>
      <c r="L14" s="99">
        <v>250</v>
      </c>
      <c r="M14" s="98"/>
      <c r="N14" s="99"/>
    </row>
    <row r="15" spans="1:14" ht="15" x14ac:dyDescent="0.3">
      <c r="A15" s="75" t="s">
        <v>100</v>
      </c>
      <c r="B15" s="76" t="s">
        <v>101</v>
      </c>
      <c r="C15" s="48">
        <v>10</v>
      </c>
      <c r="D15" s="49">
        <v>10</v>
      </c>
      <c r="E15" s="48">
        <v>15</v>
      </c>
      <c r="F15" s="49">
        <v>10</v>
      </c>
      <c r="G15" s="48">
        <v>9</v>
      </c>
      <c r="H15" s="49">
        <v>10</v>
      </c>
      <c r="I15" s="48">
        <v>10</v>
      </c>
      <c r="J15" s="49">
        <v>10</v>
      </c>
      <c r="K15" s="48"/>
      <c r="L15" s="99">
        <v>9</v>
      </c>
      <c r="M15" s="98"/>
      <c r="N15" s="99"/>
    </row>
    <row r="16" spans="1:14" ht="15" x14ac:dyDescent="0.3">
      <c r="A16" s="75" t="s">
        <v>102</v>
      </c>
      <c r="B16" s="76" t="s">
        <v>103</v>
      </c>
      <c r="C16" s="48">
        <v>10</v>
      </c>
      <c r="D16" s="49">
        <v>15</v>
      </c>
      <c r="E16" s="48">
        <v>29</v>
      </c>
      <c r="F16" s="49">
        <v>15</v>
      </c>
      <c r="G16" s="48">
        <v>15</v>
      </c>
      <c r="H16" s="49">
        <v>15</v>
      </c>
      <c r="I16" s="48">
        <v>15</v>
      </c>
      <c r="J16" s="49">
        <v>15</v>
      </c>
      <c r="K16" s="48"/>
      <c r="L16" s="99">
        <v>15</v>
      </c>
      <c r="M16" s="98"/>
      <c r="N16" s="99"/>
    </row>
    <row r="17" spans="1:14" ht="15" x14ac:dyDescent="0.3">
      <c r="A17" s="75" t="s">
        <v>104</v>
      </c>
      <c r="B17" s="76" t="s">
        <v>105</v>
      </c>
      <c r="C17" s="48">
        <v>50</v>
      </c>
      <c r="D17" s="49">
        <v>35</v>
      </c>
      <c r="E17" s="48">
        <v>47</v>
      </c>
      <c r="F17" s="49">
        <v>50</v>
      </c>
      <c r="G17" s="48">
        <v>10</v>
      </c>
      <c r="H17" s="49">
        <v>40</v>
      </c>
      <c r="I17" s="48">
        <v>40</v>
      </c>
      <c r="J17" s="49">
        <v>20</v>
      </c>
      <c r="K17" s="48"/>
      <c r="L17" s="99">
        <v>55</v>
      </c>
      <c r="M17" s="98"/>
      <c r="N17" s="99"/>
    </row>
    <row r="18" spans="1:14" ht="15" x14ac:dyDescent="0.3">
      <c r="A18" s="75" t="s">
        <v>106</v>
      </c>
      <c r="B18" s="76" t="s">
        <v>107</v>
      </c>
      <c r="C18" s="48">
        <v>2</v>
      </c>
      <c r="D18" s="49">
        <v>2</v>
      </c>
      <c r="E18" s="48">
        <v>5</v>
      </c>
      <c r="F18" s="49">
        <v>2</v>
      </c>
      <c r="G18" s="48">
        <v>5</v>
      </c>
      <c r="H18" s="49">
        <v>2</v>
      </c>
      <c r="I18" s="48">
        <v>2</v>
      </c>
      <c r="J18" s="49">
        <v>2</v>
      </c>
      <c r="K18" s="48"/>
      <c r="L18" s="99">
        <v>2</v>
      </c>
      <c r="M18" s="98"/>
      <c r="N18" s="99"/>
    </row>
    <row r="19" spans="1:14" ht="15" x14ac:dyDescent="0.3">
      <c r="A19" s="75" t="s">
        <v>108</v>
      </c>
      <c r="B19" s="76" t="s">
        <v>109</v>
      </c>
      <c r="C19" s="48">
        <v>67</v>
      </c>
      <c r="D19" s="49">
        <v>50</v>
      </c>
      <c r="E19" s="48">
        <v>56</v>
      </c>
      <c r="F19" s="49">
        <v>50</v>
      </c>
      <c r="G19" s="48">
        <v>65</v>
      </c>
      <c r="H19" s="49">
        <v>50</v>
      </c>
      <c r="I19" s="48">
        <v>45</v>
      </c>
      <c r="J19" s="49">
        <v>45</v>
      </c>
      <c r="K19" s="48"/>
      <c r="L19" s="99">
        <v>50</v>
      </c>
      <c r="M19" s="98"/>
      <c r="N19" s="99"/>
    </row>
    <row r="20" spans="1:14" ht="15" x14ac:dyDescent="0.3">
      <c r="A20" s="75" t="s">
        <v>110</v>
      </c>
      <c r="B20" s="77" t="s">
        <v>111</v>
      </c>
      <c r="C20" s="48">
        <v>0</v>
      </c>
      <c r="D20" s="49">
        <v>0</v>
      </c>
      <c r="E20" s="48">
        <v>0</v>
      </c>
      <c r="F20" s="49">
        <v>0</v>
      </c>
      <c r="G20" s="48">
        <v>99</v>
      </c>
      <c r="H20" s="49">
        <v>0</v>
      </c>
      <c r="I20" s="48">
        <v>0</v>
      </c>
      <c r="J20" s="49">
        <v>0</v>
      </c>
      <c r="K20" s="48"/>
      <c r="L20" s="99">
        <v>0</v>
      </c>
      <c r="M20" s="98"/>
      <c r="N20" s="99"/>
    </row>
    <row r="21" spans="1:14" ht="15" x14ac:dyDescent="0.3">
      <c r="A21" s="75" t="s">
        <v>112</v>
      </c>
      <c r="B21" s="76" t="s">
        <v>113</v>
      </c>
      <c r="C21" s="48">
        <v>0</v>
      </c>
      <c r="D21" s="49">
        <v>0</v>
      </c>
      <c r="E21" s="48">
        <v>0</v>
      </c>
      <c r="F21" s="49">
        <v>0</v>
      </c>
      <c r="G21" s="48">
        <v>8</v>
      </c>
      <c r="H21" s="49">
        <v>0</v>
      </c>
      <c r="I21" s="48">
        <v>0</v>
      </c>
      <c r="J21" s="49">
        <v>0</v>
      </c>
      <c r="K21" s="48"/>
      <c r="L21" s="99">
        <v>0</v>
      </c>
      <c r="M21" s="98"/>
      <c r="N21" s="99"/>
    </row>
    <row r="22" spans="1:14" ht="15" x14ac:dyDescent="0.3">
      <c r="A22" s="75" t="s">
        <v>114</v>
      </c>
      <c r="B22" s="76" t="s">
        <v>115</v>
      </c>
      <c r="C22" s="48">
        <v>15</v>
      </c>
      <c r="D22" s="49">
        <v>15</v>
      </c>
      <c r="E22" s="48">
        <v>60</v>
      </c>
      <c r="F22" s="49">
        <v>15</v>
      </c>
      <c r="G22" s="48">
        <v>15</v>
      </c>
      <c r="H22" s="49">
        <v>15</v>
      </c>
      <c r="I22" s="48">
        <v>15</v>
      </c>
      <c r="J22" s="49">
        <v>15</v>
      </c>
      <c r="K22" s="48"/>
      <c r="L22" s="99">
        <v>15</v>
      </c>
      <c r="M22" s="98"/>
      <c r="N22" s="99"/>
    </row>
    <row r="23" spans="1:14" ht="15" x14ac:dyDescent="0.3">
      <c r="A23" s="75" t="s">
        <v>116</v>
      </c>
      <c r="B23" s="76" t="s">
        <v>117</v>
      </c>
      <c r="C23" s="48">
        <v>0</v>
      </c>
      <c r="D23" s="49">
        <v>0</v>
      </c>
      <c r="E23" s="48">
        <v>0</v>
      </c>
      <c r="F23" s="49">
        <v>0</v>
      </c>
      <c r="G23" s="48">
        <v>0</v>
      </c>
      <c r="H23" s="49">
        <v>0</v>
      </c>
      <c r="I23" s="48">
        <v>0</v>
      </c>
      <c r="J23" s="49">
        <v>0</v>
      </c>
      <c r="K23" s="48"/>
      <c r="L23" s="99">
        <v>0</v>
      </c>
      <c r="M23" s="98"/>
      <c r="N23" s="99"/>
    </row>
    <row r="24" spans="1:14" ht="15" x14ac:dyDescent="0.3">
      <c r="A24" s="75" t="s">
        <v>118</v>
      </c>
      <c r="B24" s="76" t="s">
        <v>119</v>
      </c>
      <c r="C24" s="48">
        <v>0</v>
      </c>
      <c r="D24" s="49">
        <v>0</v>
      </c>
      <c r="E24" s="48">
        <v>0</v>
      </c>
      <c r="F24" s="49">
        <v>0</v>
      </c>
      <c r="G24" s="48">
        <v>0</v>
      </c>
      <c r="H24" s="49">
        <v>0</v>
      </c>
      <c r="I24" s="48">
        <v>0</v>
      </c>
      <c r="J24" s="49">
        <v>0</v>
      </c>
      <c r="K24" s="48"/>
      <c r="L24" s="99">
        <v>0</v>
      </c>
      <c r="M24" s="98"/>
      <c r="N24" s="99"/>
    </row>
    <row r="25" spans="1:14" ht="15" x14ac:dyDescent="0.3">
      <c r="A25" s="75" t="s">
        <v>120</v>
      </c>
      <c r="B25" s="76" t="s">
        <v>121</v>
      </c>
      <c r="C25" s="48">
        <v>6</v>
      </c>
      <c r="D25" s="49">
        <v>5</v>
      </c>
      <c r="E25" s="48">
        <v>6</v>
      </c>
      <c r="F25" s="49">
        <v>10</v>
      </c>
      <c r="G25" s="48">
        <v>3</v>
      </c>
      <c r="H25" s="49">
        <v>10</v>
      </c>
      <c r="I25" s="48">
        <v>7</v>
      </c>
      <c r="J25" s="49">
        <v>7</v>
      </c>
      <c r="K25" s="48"/>
      <c r="L25" s="99">
        <v>1</v>
      </c>
      <c r="M25" s="98"/>
      <c r="N25" s="99"/>
    </row>
    <row r="26" spans="1:14" ht="15" x14ac:dyDescent="0.3">
      <c r="A26" s="75" t="s">
        <v>122</v>
      </c>
      <c r="B26" s="76" t="s">
        <v>123</v>
      </c>
      <c r="C26" s="48">
        <v>3</v>
      </c>
      <c r="D26" s="49">
        <v>3</v>
      </c>
      <c r="E26" s="48">
        <v>4</v>
      </c>
      <c r="F26" s="49">
        <v>3</v>
      </c>
      <c r="G26" s="48">
        <v>3</v>
      </c>
      <c r="H26" s="49">
        <v>3</v>
      </c>
      <c r="I26" s="48">
        <v>3</v>
      </c>
      <c r="J26" s="49">
        <v>3</v>
      </c>
      <c r="K26" s="48"/>
      <c r="L26" s="99">
        <v>3</v>
      </c>
      <c r="M26" s="98"/>
      <c r="N26" s="99"/>
    </row>
    <row r="27" spans="1:14" ht="15" x14ac:dyDescent="0.3">
      <c r="A27" s="75" t="s">
        <v>124</v>
      </c>
      <c r="B27" s="76" t="s">
        <v>125</v>
      </c>
      <c r="C27" s="48">
        <v>3</v>
      </c>
      <c r="D27" s="49">
        <v>2</v>
      </c>
      <c r="E27" s="48">
        <v>1</v>
      </c>
      <c r="F27" s="49">
        <v>3</v>
      </c>
      <c r="G27" s="48">
        <v>1</v>
      </c>
      <c r="H27" s="49">
        <v>3</v>
      </c>
      <c r="I27" s="48">
        <v>8</v>
      </c>
      <c r="J27" s="49">
        <v>3</v>
      </c>
      <c r="K27" s="48"/>
      <c r="L27" s="99">
        <v>1</v>
      </c>
      <c r="M27" s="98"/>
      <c r="N27" s="99"/>
    </row>
    <row r="28" spans="1:14" ht="15" x14ac:dyDescent="0.3">
      <c r="A28" s="75" t="s">
        <v>126</v>
      </c>
      <c r="B28" s="76" t="s">
        <v>127</v>
      </c>
      <c r="C28" s="48">
        <v>0.8</v>
      </c>
      <c r="D28" s="49">
        <v>1.8</v>
      </c>
      <c r="E28" s="48">
        <v>0.6</v>
      </c>
      <c r="F28" s="49">
        <v>1.8</v>
      </c>
      <c r="G28" s="48">
        <v>1.8</v>
      </c>
      <c r="H28" s="49">
        <v>1.2</v>
      </c>
      <c r="I28" s="48">
        <v>1</v>
      </c>
      <c r="J28" s="49">
        <v>0.9</v>
      </c>
      <c r="K28" s="48"/>
      <c r="L28" s="99">
        <v>0.8</v>
      </c>
      <c r="M28" s="98"/>
      <c r="N28" s="99"/>
    </row>
    <row r="29" spans="1:14" ht="15" x14ac:dyDescent="0.3">
      <c r="A29" s="75" t="s">
        <v>128</v>
      </c>
      <c r="B29" s="76" t="s">
        <v>129</v>
      </c>
      <c r="C29" s="48">
        <v>5</v>
      </c>
      <c r="D29" s="49">
        <v>10</v>
      </c>
      <c r="E29" s="48">
        <v>7.5</v>
      </c>
      <c r="F29" s="49">
        <v>5</v>
      </c>
      <c r="G29" s="48">
        <v>10</v>
      </c>
      <c r="H29" s="49">
        <v>5</v>
      </c>
      <c r="I29" s="48">
        <v>4</v>
      </c>
      <c r="J29" s="49">
        <v>3</v>
      </c>
      <c r="K29" s="48"/>
      <c r="L29" s="99">
        <v>5</v>
      </c>
      <c r="M29" s="98"/>
      <c r="N29" s="99"/>
    </row>
    <row r="30" spans="1:14" ht="15" x14ac:dyDescent="0.3">
      <c r="A30" s="75" t="s">
        <v>130</v>
      </c>
      <c r="B30" s="76" t="s">
        <v>131</v>
      </c>
      <c r="C30" s="48">
        <v>0.8</v>
      </c>
      <c r="D30" s="49">
        <v>1.4</v>
      </c>
      <c r="E30" s="48">
        <v>0.3</v>
      </c>
      <c r="F30" s="49">
        <v>1.2</v>
      </c>
      <c r="G30" s="48">
        <v>1.4</v>
      </c>
      <c r="H30" s="49">
        <v>1</v>
      </c>
      <c r="I30" s="48">
        <v>1</v>
      </c>
      <c r="J30" s="49">
        <v>1.3</v>
      </c>
      <c r="K30" s="48"/>
      <c r="L30" s="99">
        <v>0.6</v>
      </c>
      <c r="M30" s="98"/>
      <c r="N30" s="99"/>
    </row>
    <row r="31" spans="1:14" ht="15" x14ac:dyDescent="0.3">
      <c r="A31" s="75" t="s">
        <v>132</v>
      </c>
      <c r="B31" s="76" t="s">
        <v>133</v>
      </c>
      <c r="C31" s="48">
        <v>5</v>
      </c>
      <c r="D31" s="49">
        <v>9.5</v>
      </c>
      <c r="E31" s="48">
        <v>8</v>
      </c>
      <c r="F31" s="49">
        <v>5</v>
      </c>
      <c r="G31" s="48">
        <v>9.5</v>
      </c>
      <c r="H31" s="49">
        <v>5.3</v>
      </c>
      <c r="I31" s="48">
        <v>4</v>
      </c>
      <c r="J31" s="49">
        <v>3</v>
      </c>
      <c r="K31" s="48"/>
      <c r="L31" s="99">
        <v>5</v>
      </c>
      <c r="M31" s="98"/>
      <c r="N31" s="99"/>
    </row>
    <row r="32" spans="1:14" ht="15" x14ac:dyDescent="0.3">
      <c r="A32" s="75" t="s">
        <v>134</v>
      </c>
      <c r="B32" s="76" t="s">
        <v>135</v>
      </c>
      <c r="C32" s="48">
        <v>1.2</v>
      </c>
      <c r="D32" s="49">
        <v>1</v>
      </c>
      <c r="E32" s="48">
        <v>1</v>
      </c>
      <c r="F32" s="49">
        <v>2.5</v>
      </c>
      <c r="G32" s="48">
        <v>1</v>
      </c>
      <c r="H32" s="49">
        <v>1</v>
      </c>
      <c r="I32" s="48">
        <v>1</v>
      </c>
      <c r="J32" s="49">
        <v>1</v>
      </c>
      <c r="K32" s="48"/>
      <c r="L32" s="99">
        <v>2.5</v>
      </c>
      <c r="M32" s="98"/>
      <c r="N32" s="99"/>
    </row>
    <row r="33" spans="1:14" ht="15" x14ac:dyDescent="0.3">
      <c r="A33" s="75" t="s">
        <v>136</v>
      </c>
      <c r="B33" s="76" t="s">
        <v>137</v>
      </c>
      <c r="C33" s="48">
        <v>5</v>
      </c>
      <c r="D33" s="49">
        <v>6</v>
      </c>
      <c r="E33" s="48">
        <v>5</v>
      </c>
      <c r="F33" s="49">
        <v>3.5</v>
      </c>
      <c r="G33" s="48">
        <v>6</v>
      </c>
      <c r="H33" s="49">
        <v>5</v>
      </c>
      <c r="I33" s="48">
        <v>3</v>
      </c>
      <c r="J33" s="49">
        <v>3</v>
      </c>
      <c r="K33" s="48"/>
      <c r="L33" s="99">
        <v>3.5</v>
      </c>
      <c r="M33" s="98"/>
      <c r="N33" s="99"/>
    </row>
    <row r="34" spans="1:14" ht="15" x14ac:dyDescent="0.3">
      <c r="A34" s="75" t="s">
        <v>138</v>
      </c>
      <c r="B34" s="78" t="s">
        <v>139</v>
      </c>
      <c r="C34" s="44">
        <v>1.2</v>
      </c>
      <c r="D34" s="45">
        <v>1.3</v>
      </c>
      <c r="E34" s="44">
        <v>1</v>
      </c>
      <c r="F34" s="45">
        <v>0.7</v>
      </c>
      <c r="G34" s="44">
        <v>1.2</v>
      </c>
      <c r="H34" s="45">
        <v>0.5</v>
      </c>
      <c r="I34" s="44">
        <v>1</v>
      </c>
      <c r="J34" s="45">
        <v>0.6</v>
      </c>
      <c r="K34" s="44">
        <v>1.3</v>
      </c>
      <c r="L34" s="122">
        <v>0.5</v>
      </c>
      <c r="M34" s="121"/>
      <c r="N34" s="122"/>
    </row>
    <row r="35" spans="1:14" ht="15" x14ac:dyDescent="0.3">
      <c r="A35" s="75" t="s">
        <v>140</v>
      </c>
      <c r="B35" s="78" t="s">
        <v>141</v>
      </c>
      <c r="C35" s="44">
        <v>8</v>
      </c>
      <c r="D35" s="45">
        <v>8</v>
      </c>
      <c r="E35" s="44">
        <v>7</v>
      </c>
      <c r="F35" s="45">
        <v>3.5</v>
      </c>
      <c r="G35" s="44">
        <v>8</v>
      </c>
      <c r="H35" s="45">
        <v>3.5</v>
      </c>
      <c r="I35" s="44">
        <v>4</v>
      </c>
      <c r="J35" s="45">
        <v>2.8</v>
      </c>
      <c r="K35" s="44">
        <v>3.5</v>
      </c>
      <c r="L35" s="122">
        <v>4</v>
      </c>
      <c r="M35" s="121"/>
      <c r="N35" s="122"/>
    </row>
    <row r="36" spans="1:14" ht="15" x14ac:dyDescent="0.3">
      <c r="A36" s="75" t="s">
        <v>142</v>
      </c>
      <c r="B36" s="78" t="s">
        <v>143</v>
      </c>
      <c r="C36" s="44">
        <v>1.5</v>
      </c>
      <c r="D36" s="45">
        <v>1.5</v>
      </c>
      <c r="E36" s="44">
        <v>1</v>
      </c>
      <c r="F36" s="45">
        <v>1</v>
      </c>
      <c r="G36" s="44">
        <v>1.5</v>
      </c>
      <c r="H36" s="45">
        <v>1</v>
      </c>
      <c r="I36" s="44">
        <v>1.7</v>
      </c>
      <c r="J36" s="45">
        <v>0.9</v>
      </c>
      <c r="K36" s="44">
        <v>1.6</v>
      </c>
      <c r="L36" s="122">
        <v>1.5</v>
      </c>
      <c r="M36" s="121"/>
      <c r="N36" s="122"/>
    </row>
    <row r="37" spans="1:14" ht="15" x14ac:dyDescent="0.3">
      <c r="A37" s="75" t="s">
        <v>144</v>
      </c>
      <c r="B37" s="78" t="s">
        <v>145</v>
      </c>
      <c r="C37" s="44">
        <v>8.5</v>
      </c>
      <c r="D37" s="45">
        <v>7.7</v>
      </c>
      <c r="E37" s="44">
        <v>5</v>
      </c>
      <c r="F37" s="45">
        <v>3.5</v>
      </c>
      <c r="G37" s="44">
        <v>7.7</v>
      </c>
      <c r="H37" s="45">
        <v>3.5</v>
      </c>
      <c r="I37" s="44">
        <v>4</v>
      </c>
      <c r="J37" s="45">
        <v>3</v>
      </c>
      <c r="K37" s="44">
        <v>8.4</v>
      </c>
      <c r="L37" s="122">
        <v>3.5</v>
      </c>
      <c r="M37" s="121"/>
      <c r="N37" s="122"/>
    </row>
    <row r="38" spans="1:14" ht="15" x14ac:dyDescent="0.3">
      <c r="A38" s="75" t="s">
        <v>146</v>
      </c>
      <c r="B38" s="78" t="s">
        <v>147</v>
      </c>
      <c r="C38" s="44">
        <v>2</v>
      </c>
      <c r="D38" s="45">
        <v>1.8</v>
      </c>
      <c r="E38" s="44">
        <v>1</v>
      </c>
      <c r="F38" s="45">
        <v>2.5</v>
      </c>
      <c r="G38" s="44">
        <v>1.8</v>
      </c>
      <c r="H38" s="45">
        <v>2.5</v>
      </c>
      <c r="I38" s="44">
        <v>2.7</v>
      </c>
      <c r="J38" s="45">
        <v>1.2</v>
      </c>
      <c r="K38" s="44">
        <v>2.62</v>
      </c>
      <c r="L38" s="122">
        <v>2</v>
      </c>
      <c r="M38" s="121"/>
      <c r="N38" s="122"/>
    </row>
    <row r="39" spans="1:14" ht="15" x14ac:dyDescent="0.3">
      <c r="A39" s="75" t="s">
        <v>148</v>
      </c>
      <c r="B39" s="78" t="s">
        <v>149</v>
      </c>
      <c r="C39" s="44">
        <v>8</v>
      </c>
      <c r="D39" s="45">
        <v>7.4</v>
      </c>
      <c r="E39" s="44">
        <v>4</v>
      </c>
      <c r="F39" s="45">
        <v>3.5</v>
      </c>
      <c r="G39" s="44">
        <v>7.4</v>
      </c>
      <c r="H39" s="45">
        <v>3.5</v>
      </c>
      <c r="I39" s="44">
        <v>4</v>
      </c>
      <c r="J39" s="45">
        <v>3</v>
      </c>
      <c r="K39" s="44">
        <v>7.38</v>
      </c>
      <c r="L39" s="122">
        <v>3.5</v>
      </c>
      <c r="M39" s="121"/>
      <c r="N39" s="122"/>
    </row>
    <row r="40" spans="1:14" ht="15" x14ac:dyDescent="0.3">
      <c r="A40" s="75" t="s">
        <v>150</v>
      </c>
      <c r="B40" s="78" t="s">
        <v>151</v>
      </c>
      <c r="C40" s="44">
        <v>2.5</v>
      </c>
      <c r="D40" s="45">
        <v>2.2000000000000002</v>
      </c>
      <c r="E40" s="44">
        <v>1</v>
      </c>
      <c r="F40" s="45">
        <v>3.5</v>
      </c>
      <c r="G40" s="44">
        <v>2.2000000000000002</v>
      </c>
      <c r="H40" s="45">
        <v>3.5</v>
      </c>
      <c r="I40" s="44">
        <v>2.7</v>
      </c>
      <c r="J40" s="45">
        <v>1.4</v>
      </c>
      <c r="K40" s="44">
        <v>3.28</v>
      </c>
      <c r="L40" s="122">
        <v>2.5</v>
      </c>
      <c r="M40" s="121"/>
      <c r="N40" s="122"/>
    </row>
    <row r="41" spans="1:14" ht="15" x14ac:dyDescent="0.3">
      <c r="A41" s="75" t="s">
        <v>152</v>
      </c>
      <c r="B41" s="78" t="s">
        <v>153</v>
      </c>
      <c r="C41" s="44">
        <v>7.5</v>
      </c>
      <c r="D41" s="45">
        <v>7</v>
      </c>
      <c r="E41" s="44">
        <v>3.5</v>
      </c>
      <c r="F41" s="45">
        <v>3.5</v>
      </c>
      <c r="G41" s="44">
        <v>7</v>
      </c>
      <c r="H41" s="45">
        <v>3.3</v>
      </c>
      <c r="I41" s="44">
        <v>3</v>
      </c>
      <c r="J41" s="45">
        <v>2.6</v>
      </c>
      <c r="K41" s="44">
        <v>6.72</v>
      </c>
      <c r="L41" s="122">
        <v>3.5</v>
      </c>
      <c r="M41" s="121"/>
      <c r="N41" s="122"/>
    </row>
    <row r="42" spans="1:14" ht="15" x14ac:dyDescent="0.3">
      <c r="A42" s="75" t="s">
        <v>154</v>
      </c>
      <c r="B42" s="78" t="s">
        <v>155</v>
      </c>
      <c r="C42" s="44">
        <v>3</v>
      </c>
      <c r="D42" s="45">
        <v>2.5</v>
      </c>
      <c r="E42" s="44">
        <v>1.6</v>
      </c>
      <c r="F42" s="45">
        <v>5</v>
      </c>
      <c r="G42" s="44">
        <v>2.5</v>
      </c>
      <c r="H42" s="45">
        <v>4.5999999999999996</v>
      </c>
      <c r="I42" s="44">
        <v>9</v>
      </c>
      <c r="J42" s="45">
        <v>2</v>
      </c>
      <c r="K42" s="44">
        <v>3.93</v>
      </c>
      <c r="L42" s="122">
        <v>3</v>
      </c>
      <c r="M42" s="121"/>
      <c r="N42" s="122"/>
    </row>
    <row r="43" spans="1:14" ht="15" x14ac:dyDescent="0.3">
      <c r="A43" s="75" t="s">
        <v>156</v>
      </c>
      <c r="B43" s="78" t="s">
        <v>157</v>
      </c>
      <c r="C43" s="44">
        <v>7</v>
      </c>
      <c r="D43" s="45">
        <v>6.7</v>
      </c>
      <c r="E43" s="44">
        <v>3</v>
      </c>
      <c r="F43" s="45">
        <v>3.5</v>
      </c>
      <c r="G43" s="44">
        <v>6.7</v>
      </c>
      <c r="H43" s="45">
        <v>3.5</v>
      </c>
      <c r="I43" s="44">
        <v>2</v>
      </c>
      <c r="J43" s="45">
        <v>2.2999999999999998</v>
      </c>
      <c r="K43" s="44">
        <v>6.07</v>
      </c>
      <c r="L43" s="122">
        <v>3.5</v>
      </c>
      <c r="M43" s="121"/>
      <c r="N43" s="122"/>
    </row>
    <row r="44" spans="1:14" ht="15" x14ac:dyDescent="0.3">
      <c r="A44" s="75" t="s">
        <v>158</v>
      </c>
      <c r="B44" s="76" t="s">
        <v>159</v>
      </c>
      <c r="C44" s="48">
        <v>125</v>
      </c>
      <c r="D44" s="49">
        <v>110</v>
      </c>
      <c r="E44" s="48">
        <v>110</v>
      </c>
      <c r="F44" s="49">
        <v>140</v>
      </c>
      <c r="G44" s="48">
        <v>110</v>
      </c>
      <c r="H44" s="49">
        <v>140</v>
      </c>
      <c r="I44" s="48">
        <v>220</v>
      </c>
      <c r="J44" s="49">
        <v>235</v>
      </c>
      <c r="K44" s="48"/>
      <c r="L44" s="99">
        <v>115</v>
      </c>
      <c r="M44" s="98"/>
      <c r="N44" s="99"/>
    </row>
    <row r="45" spans="1:14" ht="15" x14ac:dyDescent="0.3">
      <c r="A45" s="75" t="s">
        <v>160</v>
      </c>
      <c r="B45" s="76" t="s">
        <v>161</v>
      </c>
      <c r="C45" s="48">
        <v>140</v>
      </c>
      <c r="D45" s="49">
        <v>105</v>
      </c>
      <c r="E45" s="48">
        <v>105</v>
      </c>
      <c r="F45" s="49">
        <v>160</v>
      </c>
      <c r="G45" s="48">
        <v>105</v>
      </c>
      <c r="H45" s="49">
        <v>160</v>
      </c>
      <c r="I45" s="48">
        <v>245</v>
      </c>
      <c r="J45" s="49">
        <v>240</v>
      </c>
      <c r="K45" s="48"/>
      <c r="L45" s="99">
        <v>125</v>
      </c>
      <c r="M45" s="98"/>
      <c r="N45" s="99"/>
    </row>
    <row r="46" spans="1:14" ht="15" x14ac:dyDescent="0.3">
      <c r="A46" s="75" t="s">
        <v>162</v>
      </c>
      <c r="B46" s="76" t="s">
        <v>163</v>
      </c>
      <c r="C46" s="48">
        <v>170</v>
      </c>
      <c r="D46" s="49">
        <v>130</v>
      </c>
      <c r="E46" s="48">
        <v>300</v>
      </c>
      <c r="F46" s="49">
        <v>100</v>
      </c>
      <c r="G46" s="48">
        <v>175</v>
      </c>
      <c r="H46" s="49">
        <v>220</v>
      </c>
      <c r="I46" s="48">
        <v>300</v>
      </c>
      <c r="J46" s="49">
        <v>300</v>
      </c>
      <c r="K46" s="48"/>
      <c r="L46" s="99">
        <v>300</v>
      </c>
      <c r="M46" s="98"/>
      <c r="N46" s="99"/>
    </row>
    <row r="47" spans="1:14" ht="15" x14ac:dyDescent="0.3">
      <c r="A47" s="75" t="s">
        <v>164</v>
      </c>
      <c r="B47" s="78" t="s">
        <v>165</v>
      </c>
      <c r="C47" s="44">
        <v>75</v>
      </c>
      <c r="D47" s="45">
        <v>65</v>
      </c>
      <c r="E47" s="44">
        <v>75</v>
      </c>
      <c r="F47" s="45">
        <v>76</v>
      </c>
      <c r="G47" s="44">
        <v>87</v>
      </c>
      <c r="H47" s="45">
        <v>61</v>
      </c>
      <c r="I47" s="44">
        <v>180</v>
      </c>
      <c r="J47" s="45">
        <v>180</v>
      </c>
      <c r="K47" s="44"/>
      <c r="L47" s="122">
        <v>75</v>
      </c>
      <c r="M47" s="121"/>
      <c r="N47" s="122"/>
    </row>
    <row r="48" spans="1:14" ht="15" x14ac:dyDescent="0.3">
      <c r="A48" s="75" t="s">
        <v>166</v>
      </c>
      <c r="B48" s="78" t="s">
        <v>167</v>
      </c>
      <c r="C48" s="44">
        <v>78</v>
      </c>
      <c r="D48" s="45">
        <v>75</v>
      </c>
      <c r="E48" s="44">
        <v>80</v>
      </c>
      <c r="F48" s="45">
        <v>83</v>
      </c>
      <c r="G48" s="44">
        <v>92</v>
      </c>
      <c r="H48" s="45">
        <v>65</v>
      </c>
      <c r="I48" s="44">
        <v>190</v>
      </c>
      <c r="J48" s="45">
        <v>190</v>
      </c>
      <c r="K48" s="44"/>
      <c r="L48" s="122">
        <v>80</v>
      </c>
      <c r="M48" s="121"/>
      <c r="N48" s="122"/>
    </row>
    <row r="49" spans="1:14" ht="15" x14ac:dyDescent="0.3">
      <c r="A49" s="75" t="s">
        <v>168</v>
      </c>
      <c r="B49" s="78" t="s">
        <v>169</v>
      </c>
      <c r="C49" s="44">
        <v>82</v>
      </c>
      <c r="D49" s="45">
        <v>80</v>
      </c>
      <c r="E49" s="44">
        <v>85</v>
      </c>
      <c r="F49" s="45">
        <v>93</v>
      </c>
      <c r="G49" s="44">
        <v>96</v>
      </c>
      <c r="H49" s="45">
        <v>70</v>
      </c>
      <c r="I49" s="44">
        <v>200</v>
      </c>
      <c r="J49" s="45">
        <v>200</v>
      </c>
      <c r="K49" s="44"/>
      <c r="L49" s="122">
        <v>85</v>
      </c>
      <c r="M49" s="121"/>
      <c r="N49" s="122"/>
    </row>
    <row r="50" spans="1:14" ht="15" x14ac:dyDescent="0.3">
      <c r="A50" s="75" t="s">
        <v>170</v>
      </c>
      <c r="B50" s="78" t="s">
        <v>171</v>
      </c>
      <c r="C50" s="44">
        <v>85</v>
      </c>
      <c r="D50" s="45">
        <v>85</v>
      </c>
      <c r="E50" s="44">
        <v>90</v>
      </c>
      <c r="F50" s="45">
        <v>105</v>
      </c>
      <c r="G50" s="44">
        <v>100</v>
      </c>
      <c r="H50" s="45">
        <v>76</v>
      </c>
      <c r="I50" s="44">
        <v>210</v>
      </c>
      <c r="J50" s="45">
        <v>210</v>
      </c>
      <c r="K50" s="44"/>
      <c r="L50" s="122">
        <v>90</v>
      </c>
      <c r="M50" s="121"/>
      <c r="N50" s="122"/>
    </row>
    <row r="51" spans="1:14" ht="15" x14ac:dyDescent="0.3">
      <c r="A51" s="75" t="s">
        <v>172</v>
      </c>
      <c r="B51" s="78" t="s">
        <v>173</v>
      </c>
      <c r="C51" s="44">
        <v>89</v>
      </c>
      <c r="D51" s="45">
        <v>90</v>
      </c>
      <c r="E51" s="44">
        <v>100</v>
      </c>
      <c r="F51" s="45">
        <v>115</v>
      </c>
      <c r="G51" s="44">
        <v>105</v>
      </c>
      <c r="H51" s="45">
        <v>80</v>
      </c>
      <c r="I51" s="44">
        <v>230</v>
      </c>
      <c r="J51" s="45">
        <v>235</v>
      </c>
      <c r="K51" s="44"/>
      <c r="L51" s="122">
        <v>95</v>
      </c>
      <c r="M51" s="121"/>
      <c r="N51" s="122"/>
    </row>
    <row r="52" spans="1:14" ht="15" x14ac:dyDescent="0.3">
      <c r="A52" s="75" t="s">
        <v>174</v>
      </c>
      <c r="B52" s="76" t="s">
        <v>175</v>
      </c>
      <c r="C52" s="48">
        <v>0</v>
      </c>
      <c r="D52" s="49">
        <v>0</v>
      </c>
      <c r="E52" s="48">
        <v>0</v>
      </c>
      <c r="F52" s="49">
        <v>0</v>
      </c>
      <c r="G52" s="48">
        <v>0</v>
      </c>
      <c r="H52" s="49">
        <v>0</v>
      </c>
      <c r="I52" s="48">
        <v>0</v>
      </c>
      <c r="J52" s="49">
        <v>0</v>
      </c>
      <c r="K52" s="48"/>
      <c r="L52" s="99"/>
      <c r="M52" s="98"/>
      <c r="N52" s="99"/>
    </row>
    <row r="53" spans="1:14" ht="15" x14ac:dyDescent="0.3">
      <c r="A53" s="75" t="s">
        <v>176</v>
      </c>
      <c r="B53" s="76" t="s">
        <v>177</v>
      </c>
      <c r="C53" s="48">
        <v>0</v>
      </c>
      <c r="D53" s="49">
        <v>0</v>
      </c>
      <c r="E53" s="48">
        <v>0</v>
      </c>
      <c r="F53" s="49">
        <v>0</v>
      </c>
      <c r="G53" s="48">
        <v>0</v>
      </c>
      <c r="H53" s="49">
        <v>0</v>
      </c>
      <c r="I53" s="48">
        <v>0</v>
      </c>
      <c r="J53" s="49">
        <v>0</v>
      </c>
      <c r="K53" s="48"/>
      <c r="L53" s="99"/>
      <c r="M53" s="98"/>
      <c r="N53" s="99"/>
    </row>
    <row r="54" spans="1:14" ht="15" x14ac:dyDescent="0.3">
      <c r="A54" s="75" t="s">
        <v>178</v>
      </c>
      <c r="B54" s="76" t="s">
        <v>179</v>
      </c>
      <c r="C54" s="48">
        <v>0</v>
      </c>
      <c r="D54" s="49">
        <v>0</v>
      </c>
      <c r="E54" s="48">
        <v>0</v>
      </c>
      <c r="F54" s="49">
        <v>0</v>
      </c>
      <c r="G54" s="48">
        <v>0</v>
      </c>
      <c r="H54" s="49">
        <v>0</v>
      </c>
      <c r="I54" s="48">
        <v>0</v>
      </c>
      <c r="J54" s="49">
        <v>0</v>
      </c>
      <c r="K54" s="48"/>
      <c r="L54" s="99"/>
      <c r="M54" s="98"/>
      <c r="N54" s="99"/>
    </row>
    <row r="55" spans="1:14" ht="15" x14ac:dyDescent="0.3">
      <c r="A55" s="75" t="s">
        <v>180</v>
      </c>
      <c r="B55" s="76" t="s">
        <v>181</v>
      </c>
      <c r="C55" s="48">
        <v>0</v>
      </c>
      <c r="D55" s="49">
        <v>0</v>
      </c>
      <c r="E55" s="48">
        <v>0</v>
      </c>
      <c r="F55" s="49">
        <v>0</v>
      </c>
      <c r="G55" s="48">
        <v>0</v>
      </c>
      <c r="H55" s="49">
        <v>0</v>
      </c>
      <c r="I55" s="48">
        <v>0</v>
      </c>
      <c r="J55" s="49">
        <v>0</v>
      </c>
      <c r="K55" s="48"/>
      <c r="L55" s="99"/>
      <c r="M55" s="98"/>
      <c r="N55" s="99"/>
    </row>
    <row r="56" spans="1:14" ht="15" x14ac:dyDescent="0.3">
      <c r="A56" s="75" t="s">
        <v>182</v>
      </c>
      <c r="B56" s="76" t="s">
        <v>183</v>
      </c>
      <c r="C56" s="48">
        <v>0</v>
      </c>
      <c r="D56" s="49">
        <v>0</v>
      </c>
      <c r="E56" s="48">
        <v>0</v>
      </c>
      <c r="F56" s="49">
        <v>0</v>
      </c>
      <c r="G56" s="48">
        <v>0</v>
      </c>
      <c r="H56" s="49">
        <v>0</v>
      </c>
      <c r="I56" s="48">
        <v>0</v>
      </c>
      <c r="J56" s="49">
        <v>0</v>
      </c>
      <c r="K56" s="48"/>
      <c r="L56" s="99"/>
      <c r="M56" s="98"/>
      <c r="N56" s="99"/>
    </row>
    <row r="57" spans="1:14" ht="15" x14ac:dyDescent="0.3">
      <c r="A57" s="75" t="s">
        <v>184</v>
      </c>
      <c r="B57" s="76" t="s">
        <v>185</v>
      </c>
      <c r="C57" s="48">
        <v>0</v>
      </c>
      <c r="D57" s="49">
        <v>0</v>
      </c>
      <c r="E57" s="48">
        <v>0</v>
      </c>
      <c r="F57" s="49">
        <v>0</v>
      </c>
      <c r="G57" s="48">
        <v>0</v>
      </c>
      <c r="H57" s="49">
        <v>0</v>
      </c>
      <c r="I57" s="48">
        <v>0</v>
      </c>
      <c r="J57" s="49">
        <v>0</v>
      </c>
      <c r="K57" s="48"/>
      <c r="L57" s="99"/>
      <c r="M57" s="98"/>
      <c r="N57" s="99"/>
    </row>
    <row r="58" spans="1:14" ht="15" x14ac:dyDescent="0.3">
      <c r="A58" s="75" t="s">
        <v>186</v>
      </c>
      <c r="B58" s="76" t="s">
        <v>187</v>
      </c>
      <c r="C58" s="48">
        <v>0</v>
      </c>
      <c r="D58" s="49">
        <v>0</v>
      </c>
      <c r="E58" s="48">
        <v>0</v>
      </c>
      <c r="F58" s="49">
        <v>0</v>
      </c>
      <c r="G58" s="48">
        <v>0</v>
      </c>
      <c r="H58" s="49">
        <v>0</v>
      </c>
      <c r="I58" s="48">
        <v>0</v>
      </c>
      <c r="J58" s="49">
        <v>0</v>
      </c>
      <c r="K58" s="48"/>
      <c r="L58" s="99"/>
      <c r="M58" s="98"/>
      <c r="N58" s="99"/>
    </row>
    <row r="59" spans="1:14" ht="15" x14ac:dyDescent="0.3">
      <c r="A59" s="75" t="s">
        <v>188</v>
      </c>
      <c r="B59" s="76" t="s">
        <v>189</v>
      </c>
      <c r="C59" s="48">
        <v>0</v>
      </c>
      <c r="D59" s="49">
        <v>0</v>
      </c>
      <c r="E59" s="48">
        <v>0</v>
      </c>
      <c r="F59" s="49">
        <v>0</v>
      </c>
      <c r="G59" s="48">
        <v>0</v>
      </c>
      <c r="H59" s="49">
        <v>0</v>
      </c>
      <c r="I59" s="48">
        <v>0</v>
      </c>
      <c r="J59" s="49">
        <v>0</v>
      </c>
      <c r="K59" s="48"/>
      <c r="L59" s="99"/>
      <c r="M59" s="98"/>
      <c r="N59" s="99"/>
    </row>
    <row r="60" spans="1:14" ht="15" x14ac:dyDescent="0.3">
      <c r="A60" s="75" t="s">
        <v>190</v>
      </c>
      <c r="B60" s="76" t="s">
        <v>191</v>
      </c>
      <c r="C60" s="48">
        <v>-50</v>
      </c>
      <c r="D60" s="49">
        <v>-50</v>
      </c>
      <c r="E60" s="48">
        <v>0</v>
      </c>
      <c r="F60" s="49">
        <v>0</v>
      </c>
      <c r="G60" s="48">
        <v>-50</v>
      </c>
      <c r="H60" s="49">
        <v>0</v>
      </c>
      <c r="I60" s="48">
        <v>0</v>
      </c>
      <c r="J60" s="49">
        <v>0</v>
      </c>
      <c r="K60" s="48"/>
      <c r="L60" s="99"/>
      <c r="M60" s="98"/>
      <c r="N60" s="99"/>
    </row>
    <row r="61" spans="1:14" ht="15" x14ac:dyDescent="0.3">
      <c r="A61" s="75" t="s">
        <v>192</v>
      </c>
      <c r="B61" s="76" t="s">
        <v>193</v>
      </c>
      <c r="C61" s="48">
        <v>-40</v>
      </c>
      <c r="D61" s="49">
        <v>-30</v>
      </c>
      <c r="E61" s="48">
        <v>0</v>
      </c>
      <c r="F61" s="49">
        <v>0</v>
      </c>
      <c r="G61" s="48">
        <v>-30</v>
      </c>
      <c r="H61" s="49">
        <v>0</v>
      </c>
      <c r="I61" s="48">
        <v>0</v>
      </c>
      <c r="J61" s="49">
        <v>0</v>
      </c>
      <c r="K61" s="48"/>
      <c r="L61" s="99"/>
      <c r="M61" s="98"/>
      <c r="N61" s="99"/>
    </row>
    <row r="62" spans="1:14" ht="15" x14ac:dyDescent="0.3">
      <c r="A62" s="75" t="s">
        <v>194</v>
      </c>
      <c r="B62" s="76" t="s">
        <v>195</v>
      </c>
      <c r="C62" s="48">
        <v>-30</v>
      </c>
      <c r="D62" s="49">
        <v>-20</v>
      </c>
      <c r="E62" s="48">
        <v>0</v>
      </c>
      <c r="F62" s="49">
        <v>0</v>
      </c>
      <c r="G62" s="48">
        <v>-20</v>
      </c>
      <c r="H62" s="49">
        <v>0</v>
      </c>
      <c r="I62" s="48">
        <v>0</v>
      </c>
      <c r="J62" s="49">
        <v>0</v>
      </c>
      <c r="K62" s="48"/>
      <c r="L62" s="99"/>
      <c r="M62" s="98"/>
      <c r="N62" s="99"/>
    </row>
    <row r="63" spans="1:14" ht="15" x14ac:dyDescent="0.3">
      <c r="A63" s="75" t="s">
        <v>196</v>
      </c>
      <c r="B63" s="76" t="s">
        <v>197</v>
      </c>
      <c r="C63" s="48">
        <v>-20</v>
      </c>
      <c r="D63" s="49">
        <v>-10</v>
      </c>
      <c r="E63" s="48">
        <v>0</v>
      </c>
      <c r="F63" s="49">
        <v>0</v>
      </c>
      <c r="G63" s="48">
        <v>-10</v>
      </c>
      <c r="H63" s="49">
        <v>0</v>
      </c>
      <c r="I63" s="48">
        <v>0</v>
      </c>
      <c r="J63" s="49">
        <v>0</v>
      </c>
      <c r="K63" s="48"/>
      <c r="L63" s="99"/>
      <c r="M63" s="98"/>
      <c r="N63" s="99"/>
    </row>
    <row r="64" spans="1:14" ht="15" x14ac:dyDescent="0.3">
      <c r="A64" s="75" t="s">
        <v>198</v>
      </c>
      <c r="B64" s="76" t="s">
        <v>199</v>
      </c>
      <c r="C64" s="48">
        <v>20</v>
      </c>
      <c r="D64" s="49">
        <v>10</v>
      </c>
      <c r="E64" s="48">
        <v>0</v>
      </c>
      <c r="F64" s="49">
        <v>0</v>
      </c>
      <c r="G64" s="48">
        <v>10</v>
      </c>
      <c r="H64" s="49">
        <v>0</v>
      </c>
      <c r="I64" s="48">
        <v>0</v>
      </c>
      <c r="J64" s="49">
        <v>0</v>
      </c>
      <c r="K64" s="48"/>
      <c r="L64" s="99"/>
      <c r="M64" s="98"/>
      <c r="N64" s="99"/>
    </row>
    <row r="65" spans="1:14" ht="15" x14ac:dyDescent="0.3">
      <c r="A65" s="75" t="s">
        <v>200</v>
      </c>
      <c r="B65" s="76" t="s">
        <v>201</v>
      </c>
      <c r="C65" s="48">
        <v>30</v>
      </c>
      <c r="D65" s="49">
        <v>20</v>
      </c>
      <c r="E65" s="48">
        <v>0</v>
      </c>
      <c r="F65" s="49">
        <v>0</v>
      </c>
      <c r="G65" s="48">
        <v>20</v>
      </c>
      <c r="H65" s="49">
        <v>0</v>
      </c>
      <c r="I65" s="48">
        <v>0</v>
      </c>
      <c r="J65" s="49">
        <v>0</v>
      </c>
      <c r="K65" s="48"/>
      <c r="L65" s="99"/>
      <c r="M65" s="98"/>
      <c r="N65" s="99"/>
    </row>
    <row r="66" spans="1:14" ht="15" x14ac:dyDescent="0.3">
      <c r="A66" s="75" t="s">
        <v>202</v>
      </c>
      <c r="B66" s="76" t="s">
        <v>203</v>
      </c>
      <c r="C66" s="48">
        <v>40</v>
      </c>
      <c r="D66" s="49">
        <v>30</v>
      </c>
      <c r="E66" s="48">
        <v>0</v>
      </c>
      <c r="F66" s="49">
        <v>0</v>
      </c>
      <c r="G66" s="48">
        <v>30</v>
      </c>
      <c r="H66" s="49">
        <v>0</v>
      </c>
      <c r="I66" s="48">
        <v>0</v>
      </c>
      <c r="J66" s="49">
        <v>0</v>
      </c>
      <c r="K66" s="48"/>
      <c r="L66" s="99"/>
      <c r="M66" s="98"/>
      <c r="N66" s="99"/>
    </row>
    <row r="67" spans="1:14" ht="15" x14ac:dyDescent="0.3">
      <c r="A67" s="75" t="s">
        <v>204</v>
      </c>
      <c r="B67" s="76" t="s">
        <v>205</v>
      </c>
      <c r="C67" s="48">
        <v>50</v>
      </c>
      <c r="D67" s="49">
        <v>50</v>
      </c>
      <c r="E67" s="48">
        <v>0</v>
      </c>
      <c r="F67" s="49">
        <v>0</v>
      </c>
      <c r="G67" s="48">
        <v>50</v>
      </c>
      <c r="H67" s="49">
        <v>0</v>
      </c>
      <c r="I67" s="48">
        <v>0</v>
      </c>
      <c r="J67" s="49">
        <v>0</v>
      </c>
      <c r="K67" s="48"/>
      <c r="L67" s="99"/>
      <c r="M67" s="98"/>
      <c r="N67" s="99"/>
    </row>
    <row r="68" spans="1:14" ht="15" x14ac:dyDescent="0.3">
      <c r="A68" s="75" t="s">
        <v>206</v>
      </c>
      <c r="B68" s="76" t="s">
        <v>207</v>
      </c>
      <c r="C68" s="48">
        <v>0</v>
      </c>
      <c r="D68" s="49">
        <v>0</v>
      </c>
      <c r="E68" s="48">
        <v>0</v>
      </c>
      <c r="F68" s="49">
        <v>0</v>
      </c>
      <c r="G68" s="48">
        <v>0</v>
      </c>
      <c r="H68" s="49">
        <v>0</v>
      </c>
      <c r="I68" s="48">
        <v>0</v>
      </c>
      <c r="J68" s="49">
        <v>0</v>
      </c>
      <c r="K68" s="48"/>
      <c r="L68" s="99"/>
      <c r="M68" s="98"/>
      <c r="N68" s="99"/>
    </row>
    <row r="69" spans="1:14" ht="15" x14ac:dyDescent="0.3">
      <c r="A69" s="75" t="s">
        <v>208</v>
      </c>
      <c r="B69" s="76" t="s">
        <v>209</v>
      </c>
      <c r="C69" s="48">
        <v>0</v>
      </c>
      <c r="D69" s="49">
        <v>0</v>
      </c>
      <c r="E69" s="48">
        <v>0</v>
      </c>
      <c r="F69" s="49">
        <v>0</v>
      </c>
      <c r="G69" s="48">
        <v>0</v>
      </c>
      <c r="H69" s="49">
        <v>0</v>
      </c>
      <c r="I69" s="48">
        <v>0</v>
      </c>
      <c r="J69" s="49">
        <v>0</v>
      </c>
      <c r="K69" s="48"/>
      <c r="L69" s="99"/>
      <c r="M69" s="98"/>
      <c r="N69" s="99"/>
    </row>
    <row r="70" spans="1:14" ht="15" x14ac:dyDescent="0.3">
      <c r="A70" s="75" t="s">
        <v>210</v>
      </c>
      <c r="B70" s="76" t="s">
        <v>211</v>
      </c>
      <c r="C70" s="48">
        <v>0</v>
      </c>
      <c r="D70" s="49">
        <v>0</v>
      </c>
      <c r="E70" s="48">
        <v>0</v>
      </c>
      <c r="F70" s="49">
        <v>0</v>
      </c>
      <c r="G70" s="48">
        <v>0</v>
      </c>
      <c r="H70" s="49">
        <v>0</v>
      </c>
      <c r="I70" s="48">
        <v>0</v>
      </c>
      <c r="J70" s="49">
        <v>0</v>
      </c>
      <c r="K70" s="48"/>
      <c r="L70" s="99"/>
      <c r="M70" s="98"/>
      <c r="N70" s="99"/>
    </row>
    <row r="71" spans="1:14" ht="15" x14ac:dyDescent="0.3">
      <c r="A71" s="75" t="s">
        <v>212</v>
      </c>
      <c r="B71" s="76" t="s">
        <v>213</v>
      </c>
      <c r="C71" s="48">
        <v>0</v>
      </c>
      <c r="D71" s="49">
        <v>0</v>
      </c>
      <c r="E71" s="48">
        <v>0</v>
      </c>
      <c r="F71" s="49">
        <v>0</v>
      </c>
      <c r="G71" s="48">
        <v>0</v>
      </c>
      <c r="H71" s="49">
        <v>0</v>
      </c>
      <c r="I71" s="48">
        <v>0</v>
      </c>
      <c r="J71" s="49">
        <v>0</v>
      </c>
      <c r="K71" s="48"/>
      <c r="L71" s="99"/>
      <c r="M71" s="98"/>
      <c r="N71" s="99"/>
    </row>
    <row r="72" spans="1:14" ht="15" x14ac:dyDescent="0.3">
      <c r="A72" s="75" t="s">
        <v>214</v>
      </c>
      <c r="B72" s="76" t="s">
        <v>215</v>
      </c>
      <c r="C72" s="48">
        <v>0</v>
      </c>
      <c r="D72" s="49">
        <v>0</v>
      </c>
      <c r="E72" s="48">
        <v>0</v>
      </c>
      <c r="F72" s="49">
        <v>0</v>
      </c>
      <c r="G72" s="48">
        <v>0</v>
      </c>
      <c r="H72" s="49">
        <v>0</v>
      </c>
      <c r="I72" s="48">
        <v>0</v>
      </c>
      <c r="J72" s="49">
        <v>0</v>
      </c>
      <c r="K72" s="48"/>
      <c r="L72" s="99"/>
      <c r="M72" s="98"/>
      <c r="N72" s="99"/>
    </row>
    <row r="73" spans="1:14" ht="15" x14ac:dyDescent="0.3">
      <c r="A73" s="85"/>
      <c r="B73" s="68" t="s">
        <v>216</v>
      </c>
      <c r="C73" s="69"/>
      <c r="D73" s="69"/>
      <c r="E73" s="69"/>
      <c r="F73" s="69"/>
      <c r="G73" s="69"/>
      <c r="H73" s="69"/>
      <c r="I73" s="69"/>
      <c r="J73" s="69"/>
      <c r="K73" s="69"/>
      <c r="L73" s="105"/>
      <c r="M73" s="105"/>
      <c r="N73" s="105"/>
    </row>
    <row r="74" spans="1:14" ht="15" x14ac:dyDescent="0.3">
      <c r="A74" s="70" t="s">
        <v>88</v>
      </c>
      <c r="B74" s="71" t="s">
        <v>217</v>
      </c>
      <c r="C74" s="72">
        <v>0</v>
      </c>
      <c r="D74" s="73">
        <v>0</v>
      </c>
      <c r="E74" s="72">
        <v>1</v>
      </c>
      <c r="F74" s="73">
        <v>0</v>
      </c>
      <c r="G74" s="72">
        <v>0</v>
      </c>
      <c r="H74" s="73">
        <v>1</v>
      </c>
      <c r="I74" s="72">
        <v>1</v>
      </c>
      <c r="J74" s="73">
        <v>1</v>
      </c>
      <c r="K74" s="72"/>
      <c r="L74" s="109"/>
      <c r="M74" s="108"/>
      <c r="N74" s="109"/>
    </row>
    <row r="75" spans="1:14" ht="15" x14ac:dyDescent="0.3">
      <c r="A75" s="75" t="s">
        <v>90</v>
      </c>
      <c r="B75" s="76" t="s">
        <v>218</v>
      </c>
      <c r="C75" s="48">
        <v>10</v>
      </c>
      <c r="D75" s="49">
        <v>5</v>
      </c>
      <c r="E75" s="48">
        <v>5</v>
      </c>
      <c r="F75" s="49">
        <v>2</v>
      </c>
      <c r="G75" s="48">
        <v>5</v>
      </c>
      <c r="H75" s="49">
        <v>2</v>
      </c>
      <c r="I75" s="48">
        <v>2</v>
      </c>
      <c r="J75" s="49">
        <v>2</v>
      </c>
      <c r="K75" s="48"/>
      <c r="L75" s="99"/>
      <c r="M75" s="98"/>
      <c r="N75" s="99"/>
    </row>
    <row r="76" spans="1:14" ht="15" x14ac:dyDescent="0.3">
      <c r="A76" s="75" t="s">
        <v>92</v>
      </c>
      <c r="B76" s="76" t="s">
        <v>219</v>
      </c>
      <c r="C76" s="48">
        <v>1</v>
      </c>
      <c r="D76" s="49">
        <v>1</v>
      </c>
      <c r="E76" s="48">
        <v>1</v>
      </c>
      <c r="F76" s="49">
        <v>1</v>
      </c>
      <c r="G76" s="48">
        <v>1</v>
      </c>
      <c r="H76" s="49">
        <v>1</v>
      </c>
      <c r="I76" s="48">
        <v>1</v>
      </c>
      <c r="J76" s="49">
        <v>1</v>
      </c>
      <c r="K76" s="48"/>
      <c r="L76" s="99"/>
      <c r="M76" s="98"/>
      <c r="N76" s="99"/>
    </row>
    <row r="77" spans="1:14" ht="15" x14ac:dyDescent="0.3">
      <c r="A77" s="75" t="s">
        <v>94</v>
      </c>
      <c r="B77" s="76" t="s">
        <v>220</v>
      </c>
      <c r="C77" s="48">
        <v>3</v>
      </c>
      <c r="D77" s="49">
        <v>0</v>
      </c>
      <c r="E77" s="48">
        <v>0</v>
      </c>
      <c r="F77" s="49">
        <v>3</v>
      </c>
      <c r="G77" s="48">
        <v>0</v>
      </c>
      <c r="H77" s="49">
        <v>3</v>
      </c>
      <c r="I77" s="48">
        <v>10</v>
      </c>
      <c r="J77" s="49">
        <v>3</v>
      </c>
      <c r="K77" s="48"/>
      <c r="L77" s="99"/>
      <c r="M77" s="98"/>
      <c r="N77" s="99"/>
    </row>
    <row r="78" spans="1:14" ht="15" x14ac:dyDescent="0.3">
      <c r="A78" s="75" t="s">
        <v>96</v>
      </c>
      <c r="B78" s="76" t="s">
        <v>221</v>
      </c>
      <c r="C78" s="48">
        <v>5</v>
      </c>
      <c r="D78" s="49">
        <v>5</v>
      </c>
      <c r="E78" s="48">
        <v>5</v>
      </c>
      <c r="F78" s="49">
        <v>5</v>
      </c>
      <c r="G78" s="48">
        <v>5</v>
      </c>
      <c r="H78" s="49">
        <v>5</v>
      </c>
      <c r="I78" s="48">
        <v>5</v>
      </c>
      <c r="J78" s="49">
        <v>5</v>
      </c>
      <c r="K78" s="48"/>
      <c r="L78" s="99"/>
      <c r="M78" s="98"/>
      <c r="N78" s="99"/>
    </row>
    <row r="79" spans="1:14" ht="15" x14ac:dyDescent="0.3">
      <c r="A79" s="75" t="s">
        <v>98</v>
      </c>
      <c r="B79" s="76" t="s">
        <v>222</v>
      </c>
      <c r="C79" s="48">
        <v>15</v>
      </c>
      <c r="D79" s="49">
        <v>10</v>
      </c>
      <c r="E79" s="48">
        <v>1</v>
      </c>
      <c r="F79" s="49">
        <v>15</v>
      </c>
      <c r="G79" s="48">
        <v>10</v>
      </c>
      <c r="H79" s="49">
        <v>15</v>
      </c>
      <c r="I79" s="48">
        <v>15</v>
      </c>
      <c r="J79" s="49">
        <v>15</v>
      </c>
      <c r="K79" s="48"/>
      <c r="L79" s="99"/>
      <c r="M79" s="98"/>
      <c r="N79" s="99"/>
    </row>
    <row r="80" spans="1:14" ht="15" x14ac:dyDescent="0.3">
      <c r="A80" s="75" t="s">
        <v>100</v>
      </c>
      <c r="B80" s="76" t="s">
        <v>223</v>
      </c>
      <c r="C80" s="48">
        <v>0</v>
      </c>
      <c r="D80" s="49">
        <v>2</v>
      </c>
      <c r="E80" s="48">
        <v>2</v>
      </c>
      <c r="F80" s="49">
        <v>2</v>
      </c>
      <c r="G80" s="48">
        <v>0</v>
      </c>
      <c r="H80" s="49">
        <v>2</v>
      </c>
      <c r="I80" s="48">
        <v>2</v>
      </c>
      <c r="J80" s="49">
        <v>1</v>
      </c>
      <c r="K80" s="48"/>
      <c r="L80" s="99"/>
      <c r="M80" s="98"/>
      <c r="N80" s="99"/>
    </row>
    <row r="81" spans="1:14" ht="15" x14ac:dyDescent="0.3">
      <c r="A81" s="75" t="s">
        <v>102</v>
      </c>
      <c r="B81" s="76" t="s">
        <v>224</v>
      </c>
      <c r="C81" s="48">
        <v>5</v>
      </c>
      <c r="D81" s="49">
        <v>5</v>
      </c>
      <c r="E81" s="48">
        <v>5</v>
      </c>
      <c r="F81" s="49">
        <v>5</v>
      </c>
      <c r="G81" s="48">
        <v>2</v>
      </c>
      <c r="H81" s="49">
        <v>5</v>
      </c>
      <c r="I81" s="48">
        <v>5</v>
      </c>
      <c r="J81" s="49">
        <v>5</v>
      </c>
      <c r="K81" s="48"/>
      <c r="L81" s="99"/>
      <c r="M81" s="98"/>
      <c r="N81" s="99"/>
    </row>
    <row r="82" spans="1:14" ht="15" x14ac:dyDescent="0.3">
      <c r="A82" s="75" t="s">
        <v>104</v>
      </c>
      <c r="B82" s="76" t="s">
        <v>225</v>
      </c>
      <c r="C82" s="48">
        <v>0</v>
      </c>
      <c r="D82" s="49">
        <v>1</v>
      </c>
      <c r="E82" s="48">
        <v>0</v>
      </c>
      <c r="F82" s="49">
        <v>0</v>
      </c>
      <c r="G82" s="48">
        <v>0</v>
      </c>
      <c r="H82" s="49">
        <v>0</v>
      </c>
      <c r="I82" s="48">
        <v>0</v>
      </c>
      <c r="J82" s="49">
        <v>0</v>
      </c>
      <c r="K82" s="48"/>
      <c r="L82" s="99"/>
      <c r="M82" s="98"/>
      <c r="N82" s="99"/>
    </row>
    <row r="83" spans="1:14" ht="15" x14ac:dyDescent="0.3">
      <c r="A83" s="75" t="s">
        <v>106</v>
      </c>
      <c r="B83" s="76" t="s">
        <v>226</v>
      </c>
      <c r="C83" s="48">
        <v>0</v>
      </c>
      <c r="D83" s="49">
        <v>1</v>
      </c>
      <c r="E83" s="48">
        <v>0</v>
      </c>
      <c r="F83" s="49">
        <v>0</v>
      </c>
      <c r="G83" s="48">
        <v>0</v>
      </c>
      <c r="H83" s="49">
        <v>0</v>
      </c>
      <c r="I83" s="48">
        <v>1</v>
      </c>
      <c r="J83" s="49">
        <v>1</v>
      </c>
      <c r="K83" s="48"/>
      <c r="L83" s="99"/>
      <c r="M83" s="98"/>
      <c r="N83" s="99"/>
    </row>
    <row r="84" spans="1:14" ht="15" x14ac:dyDescent="0.3">
      <c r="A84" s="75" t="s">
        <v>108</v>
      </c>
      <c r="B84" s="76" t="s">
        <v>227</v>
      </c>
      <c r="C84" s="48">
        <v>0</v>
      </c>
      <c r="D84" s="49">
        <v>0</v>
      </c>
      <c r="E84" s="48">
        <v>0</v>
      </c>
      <c r="F84" s="49">
        <v>0</v>
      </c>
      <c r="G84" s="48">
        <v>0</v>
      </c>
      <c r="H84" s="49">
        <v>0</v>
      </c>
      <c r="I84" s="48">
        <v>0</v>
      </c>
      <c r="J84" s="49">
        <v>0</v>
      </c>
      <c r="K84" s="48"/>
      <c r="L84" s="99"/>
      <c r="M84" s="98"/>
      <c r="N84" s="99"/>
    </row>
    <row r="85" spans="1:14" ht="15" x14ac:dyDescent="0.3">
      <c r="A85" s="75" t="s">
        <v>110</v>
      </c>
      <c r="B85" s="76" t="s">
        <v>228</v>
      </c>
      <c r="C85" s="48">
        <v>0</v>
      </c>
      <c r="D85" s="49">
        <v>1</v>
      </c>
      <c r="E85" s="48">
        <v>1</v>
      </c>
      <c r="F85" s="49">
        <v>0</v>
      </c>
      <c r="G85" s="48">
        <v>1</v>
      </c>
      <c r="H85" s="49">
        <v>0</v>
      </c>
      <c r="I85" s="48">
        <v>0</v>
      </c>
      <c r="J85" s="49">
        <v>0</v>
      </c>
      <c r="K85" s="48"/>
      <c r="L85" s="99"/>
      <c r="M85" s="98"/>
      <c r="N85" s="99"/>
    </row>
    <row r="86" spans="1:14" ht="15" x14ac:dyDescent="0.3">
      <c r="A86" s="75" t="s">
        <v>112</v>
      </c>
      <c r="B86" s="76" t="s">
        <v>229</v>
      </c>
      <c r="C86" s="48">
        <v>1</v>
      </c>
      <c r="D86" s="49">
        <v>0</v>
      </c>
      <c r="E86" s="48">
        <v>1</v>
      </c>
      <c r="F86" s="49">
        <v>0</v>
      </c>
      <c r="G86" s="48">
        <v>1</v>
      </c>
      <c r="H86" s="49">
        <v>0</v>
      </c>
      <c r="I86" s="48">
        <v>0</v>
      </c>
      <c r="J86" s="49">
        <v>0</v>
      </c>
      <c r="K86" s="48"/>
      <c r="L86" s="99"/>
      <c r="M86" s="98"/>
      <c r="N86" s="99"/>
    </row>
    <row r="87" spans="1:14" ht="15" x14ac:dyDescent="0.3">
      <c r="A87" s="75" t="s">
        <v>114</v>
      </c>
      <c r="B87" s="76" t="s">
        <v>230</v>
      </c>
      <c r="C87" s="48">
        <v>0</v>
      </c>
      <c r="D87" s="49">
        <v>0</v>
      </c>
      <c r="E87" s="48">
        <v>0</v>
      </c>
      <c r="F87" s="49">
        <v>0</v>
      </c>
      <c r="G87" s="48">
        <v>0</v>
      </c>
      <c r="H87" s="49">
        <v>0</v>
      </c>
      <c r="I87" s="48">
        <v>0</v>
      </c>
      <c r="J87" s="49">
        <v>0</v>
      </c>
      <c r="K87" s="48"/>
      <c r="L87" s="99"/>
      <c r="M87" s="98"/>
      <c r="N87" s="99"/>
    </row>
    <row r="88" spans="1:14" ht="15" x14ac:dyDescent="0.3">
      <c r="A88" s="75" t="s">
        <v>116</v>
      </c>
      <c r="B88" s="76" t="s">
        <v>231</v>
      </c>
      <c r="C88" s="48">
        <v>1</v>
      </c>
      <c r="D88" s="49">
        <v>1</v>
      </c>
      <c r="E88" s="48">
        <v>1</v>
      </c>
      <c r="F88" s="49">
        <v>1</v>
      </c>
      <c r="G88" s="48">
        <v>1</v>
      </c>
      <c r="H88" s="49">
        <v>1</v>
      </c>
      <c r="I88" s="48">
        <v>1</v>
      </c>
      <c r="J88" s="49">
        <v>1</v>
      </c>
      <c r="K88" s="48"/>
      <c r="L88" s="99"/>
      <c r="M88" s="98"/>
      <c r="N88" s="99"/>
    </row>
  </sheetData>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3333"/>
  </sheetPr>
  <dimension ref="A1:L235"/>
  <sheetViews>
    <sheetView workbookViewId="0">
      <pane ySplit="1" topLeftCell="A2" activePane="bottomLeft" state="frozen"/>
      <selection pane="bottomLeft" activeCell="B3" sqref="B3"/>
    </sheetView>
  </sheetViews>
  <sheetFormatPr defaultColWidth="14.42578125" defaultRowHeight="15.75" customHeight="1" x14ac:dyDescent="0.2"/>
  <cols>
    <col min="2" max="11" width="11.7109375" customWidth="1"/>
    <col min="12" max="12" width="58.7109375" customWidth="1"/>
  </cols>
  <sheetData>
    <row r="1" spans="1:12" ht="33.75" customHeight="1" x14ac:dyDescent="0.2">
      <c r="A1" s="128"/>
      <c r="B1" s="146" t="s">
        <v>238</v>
      </c>
      <c r="C1" s="145"/>
      <c r="D1" s="145"/>
      <c r="E1" s="145"/>
      <c r="F1" s="145"/>
      <c r="G1" s="145"/>
      <c r="H1" s="145"/>
      <c r="I1" s="145"/>
      <c r="J1" s="145"/>
      <c r="K1" s="145"/>
      <c r="L1" s="128" t="s">
        <v>239</v>
      </c>
    </row>
    <row r="2" spans="1:12" ht="33.75" customHeight="1" x14ac:dyDescent="0.2">
      <c r="A2" s="130" t="str">
        <f>'Parametri Toby'!C1</f>
        <v>koyote</v>
      </c>
      <c r="B2" s="131" t="s">
        <v>240</v>
      </c>
      <c r="C2" s="131" t="s">
        <v>241</v>
      </c>
      <c r="D2" s="131" t="s">
        <v>242</v>
      </c>
      <c r="E2" s="131" t="s">
        <v>243</v>
      </c>
      <c r="F2" s="131" t="s">
        <v>244</v>
      </c>
      <c r="G2" s="131" t="s">
        <v>245</v>
      </c>
      <c r="H2" s="131" t="s">
        <v>246</v>
      </c>
      <c r="I2" s="131" t="s">
        <v>247</v>
      </c>
      <c r="J2" s="131" t="s">
        <v>248</v>
      </c>
      <c r="K2" s="131" t="s">
        <v>249</v>
      </c>
      <c r="L2" s="144" t="s">
        <v>250</v>
      </c>
    </row>
    <row r="3" spans="1:12" ht="17.25" customHeight="1" x14ac:dyDescent="0.3">
      <c r="A3" s="132"/>
      <c r="B3" s="133">
        <v>5</v>
      </c>
      <c r="C3" s="133">
        <f>'Parametri Toby'!C42</f>
        <v>4.5</v>
      </c>
      <c r="D3" s="133">
        <f>'Parametri Toby'!C43</f>
        <v>3.5</v>
      </c>
      <c r="E3" s="120">
        <f t="shared" ref="E3:E7" si="0">SUM(C3:D3)</f>
        <v>8</v>
      </c>
      <c r="F3" s="134">
        <f t="shared" ref="F3:F7" si="1">60/E3</f>
        <v>7.5</v>
      </c>
      <c r="G3" s="134">
        <f t="shared" ref="G3:G7" si="2">F3*C3</f>
        <v>33.75</v>
      </c>
      <c r="H3" s="120">
        <f>'Parametri Toby'!C5</f>
        <v>75</v>
      </c>
      <c r="I3" s="134">
        <f>H3*G3/1000</f>
        <v>2.53125</v>
      </c>
      <c r="J3" s="133">
        <v>4.7</v>
      </c>
      <c r="K3" s="134">
        <f t="shared" ref="K3:K7" si="3">J3*I3</f>
        <v>11.896875</v>
      </c>
      <c r="L3" s="145"/>
    </row>
    <row r="4" spans="1:12" ht="15" x14ac:dyDescent="0.3">
      <c r="A4" s="132"/>
      <c r="B4" s="133">
        <v>4</v>
      </c>
      <c r="C4" s="133">
        <f>'Parametri Toby'!C40</f>
        <v>4</v>
      </c>
      <c r="D4" s="133">
        <f>'Parametri Toby'!C41</f>
        <v>4</v>
      </c>
      <c r="E4" s="120">
        <f t="shared" si="0"/>
        <v>8</v>
      </c>
      <c r="F4" s="134">
        <f t="shared" si="1"/>
        <v>7.5</v>
      </c>
      <c r="G4" s="134">
        <f t="shared" si="2"/>
        <v>30</v>
      </c>
      <c r="H4" s="120">
        <f>'Parametri Toby'!C5</f>
        <v>75</v>
      </c>
      <c r="I4" s="134">
        <f t="shared" ref="I4:I7" si="4">F4*C4*H4/1000</f>
        <v>2.25</v>
      </c>
      <c r="J4" s="133">
        <v>4.7</v>
      </c>
      <c r="K4" s="134">
        <f t="shared" si="3"/>
        <v>10.575000000000001</v>
      </c>
      <c r="L4" s="145"/>
    </row>
    <row r="5" spans="1:12" ht="15" x14ac:dyDescent="0.3">
      <c r="A5" s="132"/>
      <c r="B5" s="133">
        <v>3</v>
      </c>
      <c r="C5" s="133">
        <f>'Parametri Toby'!C38</f>
        <v>3.5</v>
      </c>
      <c r="D5" s="133">
        <f>'Parametri Toby'!C39</f>
        <v>4.5</v>
      </c>
      <c r="E5" s="120">
        <f t="shared" si="0"/>
        <v>8</v>
      </c>
      <c r="F5" s="134">
        <f t="shared" si="1"/>
        <v>7.5</v>
      </c>
      <c r="G5" s="134">
        <f t="shared" si="2"/>
        <v>26.25</v>
      </c>
      <c r="H5" s="120">
        <f>'Parametri Toby'!C5</f>
        <v>75</v>
      </c>
      <c r="I5" s="134">
        <f t="shared" si="4"/>
        <v>1.96875</v>
      </c>
      <c r="J5" s="133">
        <v>4.7</v>
      </c>
      <c r="K5" s="134">
        <f t="shared" si="3"/>
        <v>9.2531250000000007</v>
      </c>
      <c r="L5" s="145"/>
    </row>
    <row r="6" spans="1:12" ht="15" x14ac:dyDescent="0.3">
      <c r="A6" s="132"/>
      <c r="B6" s="133">
        <v>2</v>
      </c>
      <c r="C6" s="133">
        <f>'Parametri Toby'!C36</f>
        <v>2.9</v>
      </c>
      <c r="D6" s="133">
        <f>'Parametri Toby'!C37</f>
        <v>5.0999999999999996</v>
      </c>
      <c r="E6" s="120">
        <f t="shared" si="0"/>
        <v>8</v>
      </c>
      <c r="F6" s="134">
        <f t="shared" si="1"/>
        <v>7.5</v>
      </c>
      <c r="G6" s="134">
        <f t="shared" si="2"/>
        <v>21.75</v>
      </c>
      <c r="H6" s="120">
        <f>'Parametri Toby'!C5</f>
        <v>75</v>
      </c>
      <c r="I6" s="134">
        <f t="shared" si="4"/>
        <v>1.6312500000000001</v>
      </c>
      <c r="J6" s="133">
        <v>4.7</v>
      </c>
      <c r="K6" s="134">
        <f t="shared" si="3"/>
        <v>7.666875000000001</v>
      </c>
      <c r="L6" s="145"/>
    </row>
    <row r="7" spans="1:12" ht="15" x14ac:dyDescent="0.3">
      <c r="A7" s="132"/>
      <c r="B7" s="133">
        <v>1</v>
      </c>
      <c r="C7" s="133">
        <f>'Parametri Toby'!C34</f>
        <v>2.2000000000000002</v>
      </c>
      <c r="D7" s="133">
        <f>'Parametri Toby'!C35</f>
        <v>5.8</v>
      </c>
      <c r="E7" s="120">
        <f t="shared" si="0"/>
        <v>8</v>
      </c>
      <c r="F7" s="134">
        <f t="shared" si="1"/>
        <v>7.5</v>
      </c>
      <c r="G7" s="134">
        <f t="shared" si="2"/>
        <v>16.5</v>
      </c>
      <c r="H7" s="120">
        <f>'Parametri Toby'!C5</f>
        <v>75</v>
      </c>
      <c r="I7" s="134">
        <f t="shared" si="4"/>
        <v>1.2375</v>
      </c>
      <c r="J7" s="133">
        <v>4.7</v>
      </c>
      <c r="K7" s="134">
        <f t="shared" si="3"/>
        <v>5.8162500000000001</v>
      </c>
      <c r="L7" s="145"/>
    </row>
    <row r="8" spans="1:12" ht="33.75" customHeight="1" x14ac:dyDescent="0.2">
      <c r="A8" s="130" t="str">
        <f>'Parametri Toby'!F1</f>
        <v>richiemsch</v>
      </c>
      <c r="B8" s="131" t="s">
        <v>240</v>
      </c>
      <c r="C8" s="131" t="s">
        <v>241</v>
      </c>
      <c r="D8" s="131" t="s">
        <v>242</v>
      </c>
      <c r="E8" s="131" t="s">
        <v>243</v>
      </c>
      <c r="F8" s="131" t="s">
        <v>244</v>
      </c>
      <c r="G8" s="131" t="s">
        <v>245</v>
      </c>
      <c r="H8" s="131" t="s">
        <v>246</v>
      </c>
      <c r="I8" s="131" t="s">
        <v>247</v>
      </c>
      <c r="J8" s="131" t="s">
        <v>248</v>
      </c>
      <c r="K8" s="131" t="s">
        <v>249</v>
      </c>
      <c r="L8" s="144" t="s">
        <v>251</v>
      </c>
    </row>
    <row r="9" spans="1:12" ht="17.25" customHeight="1" x14ac:dyDescent="0.3">
      <c r="A9" s="132"/>
      <c r="B9" s="133">
        <v>5</v>
      </c>
      <c r="C9" s="133">
        <f>'Parametri Toby'!F42</f>
        <v>3</v>
      </c>
      <c r="D9" s="133">
        <f>'Parametri Toby'!F43</f>
        <v>3.5</v>
      </c>
      <c r="E9" s="120">
        <f t="shared" ref="E9:E13" si="5">SUM(C9:D9)</f>
        <v>6.5</v>
      </c>
      <c r="F9" s="134">
        <f t="shared" ref="F9:F13" si="6">60/E9</f>
        <v>9.2307692307692299</v>
      </c>
      <c r="G9" s="134">
        <f t="shared" ref="G9:G13" si="7">F9*C9</f>
        <v>27.69230769230769</v>
      </c>
      <c r="H9" s="120">
        <f>'Parametri Toby'!F5</f>
        <v>117</v>
      </c>
      <c r="I9" s="134">
        <f>H9*G9/1000</f>
        <v>3.2399999999999993</v>
      </c>
      <c r="J9" s="133">
        <v>4.7</v>
      </c>
      <c r="K9" s="134">
        <f t="shared" ref="K9:K13" si="8">J9*I9</f>
        <v>15.227999999999998</v>
      </c>
      <c r="L9" s="145"/>
    </row>
    <row r="10" spans="1:12" ht="15" x14ac:dyDescent="0.3">
      <c r="A10" s="132"/>
      <c r="B10" s="133">
        <v>4</v>
      </c>
      <c r="C10" s="133">
        <f>'Parametri Toby'!F40</f>
        <v>2.1</v>
      </c>
      <c r="D10" s="133">
        <f>'Parametri Toby'!F41</f>
        <v>3.5</v>
      </c>
      <c r="E10" s="120">
        <f t="shared" si="5"/>
        <v>5.6</v>
      </c>
      <c r="F10" s="134">
        <f t="shared" si="6"/>
        <v>10.714285714285715</v>
      </c>
      <c r="G10" s="134">
        <f t="shared" si="7"/>
        <v>22.500000000000004</v>
      </c>
      <c r="H10" s="120">
        <f>'Parametri Toby'!F5</f>
        <v>117</v>
      </c>
      <c r="I10" s="134">
        <f t="shared" ref="I10:I13" si="9">F10*C10*H10/1000</f>
        <v>2.6325000000000003</v>
      </c>
      <c r="J10" s="133">
        <v>4.7</v>
      </c>
      <c r="K10" s="134">
        <f t="shared" si="8"/>
        <v>12.372750000000002</v>
      </c>
      <c r="L10" s="145"/>
    </row>
    <row r="11" spans="1:12" ht="15" x14ac:dyDescent="0.3">
      <c r="A11" s="132"/>
      <c r="B11" s="133">
        <v>3</v>
      </c>
      <c r="C11" s="133">
        <f>'Parametri Toby'!F38</f>
        <v>1.7</v>
      </c>
      <c r="D11" s="133">
        <f>'Parametri Toby'!F39</f>
        <v>3.5</v>
      </c>
      <c r="E11" s="120">
        <f t="shared" si="5"/>
        <v>5.2</v>
      </c>
      <c r="F11" s="134">
        <f t="shared" si="6"/>
        <v>11.538461538461538</v>
      </c>
      <c r="G11" s="134">
        <f t="shared" si="7"/>
        <v>19.615384615384613</v>
      </c>
      <c r="H11" s="120">
        <f>'Parametri Toby'!F5</f>
        <v>117</v>
      </c>
      <c r="I11" s="134">
        <f t="shared" si="9"/>
        <v>2.2949999999999995</v>
      </c>
      <c r="J11" s="133">
        <v>4.7</v>
      </c>
      <c r="K11" s="134">
        <f t="shared" si="8"/>
        <v>10.786499999999998</v>
      </c>
      <c r="L11" s="145"/>
    </row>
    <row r="12" spans="1:12" ht="15" x14ac:dyDescent="0.3">
      <c r="A12" s="132"/>
      <c r="B12" s="133">
        <v>2</v>
      </c>
      <c r="C12" s="133">
        <f>'Parametri Toby'!F36</f>
        <v>1.2</v>
      </c>
      <c r="D12" s="133">
        <f>'Parametri Toby'!F37</f>
        <v>3.5</v>
      </c>
      <c r="E12" s="120">
        <f t="shared" si="5"/>
        <v>4.7</v>
      </c>
      <c r="F12" s="134">
        <f t="shared" si="6"/>
        <v>12.76595744680851</v>
      </c>
      <c r="G12" s="134">
        <f t="shared" si="7"/>
        <v>15.319148936170212</v>
      </c>
      <c r="H12" s="120">
        <f>'Parametri Toby'!F5</f>
        <v>117</v>
      </c>
      <c r="I12" s="134">
        <f t="shared" si="9"/>
        <v>1.7923404255319149</v>
      </c>
      <c r="J12" s="133">
        <v>4.7</v>
      </c>
      <c r="K12" s="134">
        <f t="shared" si="8"/>
        <v>8.4239999999999995</v>
      </c>
      <c r="L12" s="145"/>
    </row>
    <row r="13" spans="1:12" ht="15" x14ac:dyDescent="0.3">
      <c r="A13" s="132"/>
      <c r="B13" s="133">
        <v>1</v>
      </c>
      <c r="C13" s="133">
        <f>'Parametri Toby'!F34</f>
        <v>0.8</v>
      </c>
      <c r="D13" s="133">
        <f>'Parametri Toby'!F35</f>
        <v>3.5</v>
      </c>
      <c r="E13" s="120">
        <f t="shared" si="5"/>
        <v>4.3</v>
      </c>
      <c r="F13" s="134">
        <f t="shared" si="6"/>
        <v>13.953488372093023</v>
      </c>
      <c r="G13" s="134">
        <f t="shared" si="7"/>
        <v>11.162790697674419</v>
      </c>
      <c r="H13" s="120">
        <f>'Parametri Toby'!F5</f>
        <v>117</v>
      </c>
      <c r="I13" s="134">
        <f t="shared" si="9"/>
        <v>1.306046511627907</v>
      </c>
      <c r="J13" s="133">
        <v>4.7</v>
      </c>
      <c r="K13" s="134">
        <f t="shared" si="8"/>
        <v>6.1384186046511626</v>
      </c>
      <c r="L13" s="145"/>
    </row>
    <row r="14" spans="1:12" ht="33" customHeight="1" x14ac:dyDescent="0.2">
      <c r="A14" s="130" t="str">
        <f>'Parametri Toby'!G1</f>
        <v>MyX-Mesha</v>
      </c>
      <c r="B14" s="131" t="s">
        <v>240</v>
      </c>
      <c r="C14" s="131" t="s">
        <v>241</v>
      </c>
      <c r="D14" s="131" t="s">
        <v>242</v>
      </c>
      <c r="E14" s="131" t="s">
        <v>243</v>
      </c>
      <c r="F14" s="131" t="s">
        <v>244</v>
      </c>
      <c r="G14" s="131" t="s">
        <v>245</v>
      </c>
      <c r="H14" s="131" t="s">
        <v>246</v>
      </c>
      <c r="I14" s="131" t="s">
        <v>247</v>
      </c>
      <c r="J14" s="131" t="s">
        <v>248</v>
      </c>
      <c r="K14" s="131" t="s">
        <v>249</v>
      </c>
      <c r="L14" s="144" t="s">
        <v>252</v>
      </c>
    </row>
    <row r="15" spans="1:12" ht="16.5" customHeight="1" x14ac:dyDescent="0.3">
      <c r="A15" s="132"/>
      <c r="B15" s="133">
        <v>5</v>
      </c>
      <c r="C15" s="133">
        <f>'Parametri Toby'!G42</f>
        <v>3</v>
      </c>
      <c r="D15" s="133">
        <f>'Parametri Toby'!G43</f>
        <v>3.5</v>
      </c>
      <c r="E15" s="120">
        <f t="shared" ref="E15:E19" si="10">SUM(C15:D15)</f>
        <v>6.5</v>
      </c>
      <c r="F15" s="134">
        <f t="shared" ref="F15:F19" si="11">60/E15</f>
        <v>9.2307692307692299</v>
      </c>
      <c r="G15" s="134">
        <f t="shared" ref="G15:G19" si="12">F15*C15</f>
        <v>27.69230769230769</v>
      </c>
      <c r="H15" s="120">
        <f>'Parametri Toby'!G5</f>
        <v>130</v>
      </c>
      <c r="I15" s="134">
        <f>H15*G15/1000</f>
        <v>3.5999999999999996</v>
      </c>
      <c r="J15" s="133">
        <v>4.7</v>
      </c>
      <c r="K15" s="134">
        <f t="shared" ref="K15:K19" si="13">J15*I15</f>
        <v>16.919999999999998</v>
      </c>
      <c r="L15" s="145"/>
    </row>
    <row r="16" spans="1:12" ht="15" x14ac:dyDescent="0.3">
      <c r="A16" s="132"/>
      <c r="B16" s="133">
        <v>4</v>
      </c>
      <c r="C16" s="133">
        <f>'Parametri Toby'!G40</f>
        <v>2.2000000000000002</v>
      </c>
      <c r="D16" s="133">
        <f>'Parametri Toby'!G41</f>
        <v>3.5</v>
      </c>
      <c r="E16" s="120">
        <f t="shared" si="10"/>
        <v>5.7</v>
      </c>
      <c r="F16" s="134">
        <f t="shared" si="11"/>
        <v>10.526315789473683</v>
      </c>
      <c r="G16" s="134">
        <f t="shared" si="12"/>
        <v>23.157894736842106</v>
      </c>
      <c r="H16" s="120">
        <f>'Parametri Toby'!G5</f>
        <v>130</v>
      </c>
      <c r="I16" s="134">
        <f t="shared" ref="I16:I19" si="14">F16*C16*H16/1000</f>
        <v>3.0105263157894737</v>
      </c>
      <c r="J16" s="133">
        <v>4.7</v>
      </c>
      <c r="K16" s="134">
        <f t="shared" si="13"/>
        <v>14.149473684210527</v>
      </c>
      <c r="L16" s="145"/>
    </row>
    <row r="17" spans="1:12" ht="15" x14ac:dyDescent="0.3">
      <c r="A17" s="132"/>
      <c r="B17" s="133">
        <v>3</v>
      </c>
      <c r="C17" s="133">
        <f>'Parametri Toby'!G38</f>
        <v>1.7</v>
      </c>
      <c r="D17" s="133">
        <f>'Parametri Toby'!G39</f>
        <v>3.5</v>
      </c>
      <c r="E17" s="120">
        <f t="shared" si="10"/>
        <v>5.2</v>
      </c>
      <c r="F17" s="134">
        <f t="shared" si="11"/>
        <v>11.538461538461538</v>
      </c>
      <c r="G17" s="134">
        <f t="shared" si="12"/>
        <v>19.615384615384613</v>
      </c>
      <c r="H17" s="120">
        <f>'Parametri Toby'!G5</f>
        <v>130</v>
      </c>
      <c r="I17" s="134">
        <f t="shared" si="14"/>
        <v>2.5499999999999994</v>
      </c>
      <c r="J17" s="133">
        <v>4.7</v>
      </c>
      <c r="K17" s="134">
        <f t="shared" si="13"/>
        <v>11.984999999999998</v>
      </c>
      <c r="L17" s="145"/>
    </row>
    <row r="18" spans="1:12" ht="15" x14ac:dyDescent="0.3">
      <c r="A18" s="132"/>
      <c r="B18" s="133">
        <v>2</v>
      </c>
      <c r="C18" s="133">
        <f>'Parametri Toby'!G36</f>
        <v>1.3</v>
      </c>
      <c r="D18" s="133">
        <f>'Parametri Toby'!G37</f>
        <v>3.5</v>
      </c>
      <c r="E18" s="120">
        <f t="shared" si="10"/>
        <v>4.8</v>
      </c>
      <c r="F18" s="134">
        <f t="shared" si="11"/>
        <v>12.5</v>
      </c>
      <c r="G18" s="134">
        <f t="shared" si="12"/>
        <v>16.25</v>
      </c>
      <c r="H18" s="120">
        <f>'Parametri Toby'!G5</f>
        <v>130</v>
      </c>
      <c r="I18" s="134">
        <f t="shared" si="14"/>
        <v>2.1124999999999998</v>
      </c>
      <c r="J18" s="133">
        <v>4.7</v>
      </c>
      <c r="K18" s="134">
        <f t="shared" si="13"/>
        <v>9.9287499999999991</v>
      </c>
      <c r="L18" s="145"/>
    </row>
    <row r="19" spans="1:12" ht="15" x14ac:dyDescent="0.3">
      <c r="A19" s="132"/>
      <c r="B19" s="133">
        <v>1</v>
      </c>
      <c r="C19" s="133">
        <f>'Parametri Toby'!G34</f>
        <v>1</v>
      </c>
      <c r="D19" s="133">
        <f>'Parametri Toby'!G35</f>
        <v>3.5</v>
      </c>
      <c r="E19" s="120">
        <f t="shared" si="10"/>
        <v>4.5</v>
      </c>
      <c r="F19" s="134">
        <f t="shared" si="11"/>
        <v>13.333333333333334</v>
      </c>
      <c r="G19" s="134">
        <f t="shared" si="12"/>
        <v>13.333333333333334</v>
      </c>
      <c r="H19" s="120">
        <f>'Parametri Toby'!G5</f>
        <v>130</v>
      </c>
      <c r="I19" s="134">
        <f t="shared" si="14"/>
        <v>1.7333333333333334</v>
      </c>
      <c r="J19" s="133">
        <v>4.7</v>
      </c>
      <c r="K19" s="134">
        <f t="shared" si="13"/>
        <v>8.1466666666666665</v>
      </c>
      <c r="L19" s="145"/>
    </row>
    <row r="20" spans="1:12" ht="33" customHeight="1" x14ac:dyDescent="0.2">
      <c r="A20" s="130" t="str">
        <f>'Parametri Toby'!D1</f>
        <v>boree</v>
      </c>
      <c r="B20" s="131" t="s">
        <v>240</v>
      </c>
      <c r="C20" s="131" t="s">
        <v>241</v>
      </c>
      <c r="D20" s="131" t="s">
        <v>242</v>
      </c>
      <c r="E20" s="131" t="s">
        <v>243</v>
      </c>
      <c r="F20" s="131" t="s">
        <v>244</v>
      </c>
      <c r="G20" s="131" t="s">
        <v>245</v>
      </c>
      <c r="H20" s="131" t="s">
        <v>246</v>
      </c>
      <c r="I20" s="131" t="s">
        <v>247</v>
      </c>
      <c r="J20" s="131" t="s">
        <v>248</v>
      </c>
      <c r="K20" s="131" t="s">
        <v>249</v>
      </c>
      <c r="L20" s="144" t="s">
        <v>254</v>
      </c>
    </row>
    <row r="21" spans="1:12" ht="17.25" customHeight="1" x14ac:dyDescent="0.3">
      <c r="A21" s="132"/>
      <c r="B21" s="133">
        <v>5</v>
      </c>
      <c r="C21" s="133">
        <f>'Parametri Toby'!D42</f>
        <v>2.6</v>
      </c>
      <c r="D21" s="133">
        <f>'Parametri Toby'!D43</f>
        <v>4.4000000000000004</v>
      </c>
      <c r="E21" s="120">
        <f t="shared" ref="E21:E25" si="15">SUM(C21:D21)</f>
        <v>7</v>
      </c>
      <c r="F21" s="134">
        <f t="shared" ref="F21:F25" si="16">60/E21</f>
        <v>8.5714285714285712</v>
      </c>
      <c r="G21" s="134">
        <f t="shared" ref="G21:G25" si="17">F21*C21</f>
        <v>22.285714285714285</v>
      </c>
      <c r="H21" s="120">
        <f>'Parametri Toby'!D5</f>
        <v>145</v>
      </c>
      <c r="I21" s="134">
        <f>H21*G21/1000</f>
        <v>3.2314285714285713</v>
      </c>
      <c r="J21" s="133">
        <v>4.7</v>
      </c>
      <c r="K21" s="134">
        <f t="shared" ref="K21:K25" si="18">J21*I21</f>
        <v>15.187714285714286</v>
      </c>
      <c r="L21" s="145"/>
    </row>
    <row r="22" spans="1:12" ht="15" x14ac:dyDescent="0.3">
      <c r="A22" s="132"/>
      <c r="B22" s="133">
        <v>4</v>
      </c>
      <c r="C22" s="133">
        <f>'Parametri Toby'!D40</f>
        <v>2.2999999999999998</v>
      </c>
      <c r="D22" s="133">
        <f>'Parametri Toby'!D41</f>
        <v>4.7</v>
      </c>
      <c r="E22" s="120">
        <f t="shared" si="15"/>
        <v>7</v>
      </c>
      <c r="F22" s="134">
        <f t="shared" si="16"/>
        <v>8.5714285714285712</v>
      </c>
      <c r="G22" s="134">
        <f t="shared" si="17"/>
        <v>19.714285714285712</v>
      </c>
      <c r="H22" s="120">
        <f>'Parametri Toby'!D5</f>
        <v>145</v>
      </c>
      <c r="I22" s="134">
        <f t="shared" ref="I22:I25" si="19">F22*C22*H22/1000</f>
        <v>2.8585714285714281</v>
      </c>
      <c r="J22" s="133">
        <v>4.7</v>
      </c>
      <c r="K22" s="134">
        <f t="shared" si="18"/>
        <v>13.435285714285712</v>
      </c>
      <c r="L22" s="145"/>
    </row>
    <row r="23" spans="1:12" ht="15" x14ac:dyDescent="0.3">
      <c r="A23" s="132"/>
      <c r="B23" s="133">
        <v>3</v>
      </c>
      <c r="C23" s="133">
        <f>'Parametri Toby'!D38</f>
        <v>2</v>
      </c>
      <c r="D23" s="133">
        <f>'Parametri Toby'!D39</f>
        <v>5</v>
      </c>
      <c r="E23" s="120">
        <f t="shared" si="15"/>
        <v>7</v>
      </c>
      <c r="F23" s="134">
        <f t="shared" si="16"/>
        <v>8.5714285714285712</v>
      </c>
      <c r="G23" s="134">
        <f t="shared" si="17"/>
        <v>17.142857142857142</v>
      </c>
      <c r="H23" s="120">
        <f>'Parametri Toby'!D5</f>
        <v>145</v>
      </c>
      <c r="I23" s="134">
        <f t="shared" si="19"/>
        <v>2.4857142857142858</v>
      </c>
      <c r="J23" s="133">
        <v>4.7</v>
      </c>
      <c r="K23" s="134">
        <f t="shared" si="18"/>
        <v>11.682857142857143</v>
      </c>
      <c r="L23" s="145"/>
    </row>
    <row r="24" spans="1:12" ht="15" x14ac:dyDescent="0.3">
      <c r="A24" s="132"/>
      <c r="B24" s="133">
        <v>2</v>
      </c>
      <c r="C24" s="133">
        <f>'Parametri Toby'!D36</f>
        <v>1.7</v>
      </c>
      <c r="D24" s="133">
        <f>'Parametri Toby'!D37</f>
        <v>5.3</v>
      </c>
      <c r="E24" s="120">
        <f t="shared" si="15"/>
        <v>7</v>
      </c>
      <c r="F24" s="134">
        <f t="shared" si="16"/>
        <v>8.5714285714285712</v>
      </c>
      <c r="G24" s="134">
        <f t="shared" si="17"/>
        <v>14.571428571428571</v>
      </c>
      <c r="H24" s="120">
        <f>'Parametri Toby'!D5</f>
        <v>145</v>
      </c>
      <c r="I24" s="134">
        <f t="shared" si="19"/>
        <v>2.1128571428571425</v>
      </c>
      <c r="J24" s="133">
        <v>4.7</v>
      </c>
      <c r="K24" s="134">
        <f t="shared" si="18"/>
        <v>9.9304285714285712</v>
      </c>
      <c r="L24" s="145"/>
    </row>
    <row r="25" spans="1:12" ht="15" x14ac:dyDescent="0.3">
      <c r="A25" s="132"/>
      <c r="B25" s="133">
        <v>1</v>
      </c>
      <c r="C25" s="133">
        <f>'Parametri Toby'!D34</f>
        <v>1.4</v>
      </c>
      <c r="D25" s="133">
        <f>'Parametri Toby'!D35</f>
        <v>5.6</v>
      </c>
      <c r="E25" s="120">
        <f t="shared" si="15"/>
        <v>7</v>
      </c>
      <c r="F25" s="134">
        <f t="shared" si="16"/>
        <v>8.5714285714285712</v>
      </c>
      <c r="G25" s="134">
        <f t="shared" si="17"/>
        <v>11.999999999999998</v>
      </c>
      <c r="H25" s="120">
        <f>'Parametri Toby'!D5</f>
        <v>145</v>
      </c>
      <c r="I25" s="134">
        <f t="shared" si="19"/>
        <v>1.7399999999999998</v>
      </c>
      <c r="J25" s="133">
        <v>4.7</v>
      </c>
      <c r="K25" s="134">
        <f t="shared" si="18"/>
        <v>8.177999999999999</v>
      </c>
      <c r="L25" s="145"/>
    </row>
    <row r="26" spans="1:12" ht="33" customHeight="1" x14ac:dyDescent="0.2">
      <c r="A26" s="130" t="str">
        <f>'Parametri Toby'!H1</f>
        <v>mvp84</v>
      </c>
      <c r="B26" s="131" t="s">
        <v>240</v>
      </c>
      <c r="C26" s="131" t="s">
        <v>241</v>
      </c>
      <c r="D26" s="131" t="s">
        <v>242</v>
      </c>
      <c r="E26" s="131" t="s">
        <v>243</v>
      </c>
      <c r="F26" s="131" t="s">
        <v>244</v>
      </c>
      <c r="G26" s="131" t="s">
        <v>245</v>
      </c>
      <c r="H26" s="131" t="s">
        <v>246</v>
      </c>
      <c r="I26" s="131" t="s">
        <v>247</v>
      </c>
      <c r="J26" s="131" t="s">
        <v>248</v>
      </c>
      <c r="K26" s="131" t="s">
        <v>249</v>
      </c>
      <c r="L26" s="144"/>
    </row>
    <row r="27" spans="1:12" ht="12" customHeight="1" x14ac:dyDescent="0.3">
      <c r="A27" s="132"/>
      <c r="B27" s="133">
        <v>5</v>
      </c>
      <c r="C27" s="133">
        <f>'Parametri Toby'!H42</f>
        <v>3</v>
      </c>
      <c r="D27" s="133">
        <f>'Parametri Toby'!H43</f>
        <v>7</v>
      </c>
      <c r="E27" s="120">
        <f t="shared" ref="E27:E31" si="20">SUM(C27:D27)</f>
        <v>10</v>
      </c>
      <c r="F27" s="134">
        <f t="shared" ref="F27:F31" si="21">60/E27</f>
        <v>6</v>
      </c>
      <c r="G27" s="134">
        <f t="shared" ref="G27:G31" si="22">F27*C27</f>
        <v>18</v>
      </c>
      <c r="H27" s="120">
        <f>'Parametri Toby'!H5</f>
        <v>280</v>
      </c>
      <c r="I27" s="134">
        <f>H27*G27/1000</f>
        <v>5.04</v>
      </c>
      <c r="J27" s="133">
        <v>4.7</v>
      </c>
      <c r="K27" s="134">
        <f t="shared" ref="K27:K31" si="23">J27*I27</f>
        <v>23.688000000000002</v>
      </c>
      <c r="L27" s="145"/>
    </row>
    <row r="28" spans="1:12" ht="15" x14ac:dyDescent="0.3">
      <c r="A28" s="132"/>
      <c r="B28" s="133">
        <v>4</v>
      </c>
      <c r="C28" s="133">
        <f>'Parametri Toby'!H40</f>
        <v>2.5</v>
      </c>
      <c r="D28" s="133">
        <f>'Parametri Toby'!H41</f>
        <v>7.5</v>
      </c>
      <c r="E28" s="120">
        <f t="shared" si="20"/>
        <v>10</v>
      </c>
      <c r="F28" s="134">
        <f t="shared" si="21"/>
        <v>6</v>
      </c>
      <c r="G28" s="134">
        <f t="shared" si="22"/>
        <v>15</v>
      </c>
      <c r="H28" s="120">
        <f>'Parametri Toby'!H5</f>
        <v>280</v>
      </c>
      <c r="I28" s="134">
        <f t="shared" ref="I28:I31" si="24">F28*C28*H28/1000</f>
        <v>4.2</v>
      </c>
      <c r="J28" s="133">
        <v>4.7</v>
      </c>
      <c r="K28" s="134">
        <f t="shared" si="23"/>
        <v>19.740000000000002</v>
      </c>
      <c r="L28" s="145"/>
    </row>
    <row r="29" spans="1:12" ht="15" x14ac:dyDescent="0.3">
      <c r="A29" s="132"/>
      <c r="B29" s="133">
        <v>3</v>
      </c>
      <c r="C29" s="133">
        <f>'Parametri Toby'!H38</f>
        <v>2</v>
      </c>
      <c r="D29" s="133">
        <f>'Parametri Toby'!H39</f>
        <v>8</v>
      </c>
      <c r="E29" s="120">
        <f t="shared" si="20"/>
        <v>10</v>
      </c>
      <c r="F29" s="134">
        <f t="shared" si="21"/>
        <v>6</v>
      </c>
      <c r="G29" s="134">
        <f t="shared" si="22"/>
        <v>12</v>
      </c>
      <c r="H29" s="120">
        <f>'Parametri Toby'!H5</f>
        <v>280</v>
      </c>
      <c r="I29" s="134">
        <f t="shared" si="24"/>
        <v>3.36</v>
      </c>
      <c r="J29" s="133">
        <v>4.7</v>
      </c>
      <c r="K29" s="134">
        <f t="shared" si="23"/>
        <v>15.792</v>
      </c>
      <c r="L29" s="145"/>
    </row>
    <row r="30" spans="1:12" ht="15" x14ac:dyDescent="0.3">
      <c r="A30" s="132"/>
      <c r="B30" s="133">
        <v>2</v>
      </c>
      <c r="C30" s="133">
        <f>'Parametri Toby'!H36</f>
        <v>1.5</v>
      </c>
      <c r="D30" s="133">
        <f>'Parametri Toby'!H37</f>
        <v>8.5</v>
      </c>
      <c r="E30" s="120">
        <f t="shared" si="20"/>
        <v>10</v>
      </c>
      <c r="F30" s="134">
        <f t="shared" si="21"/>
        <v>6</v>
      </c>
      <c r="G30" s="134">
        <f t="shared" si="22"/>
        <v>9</v>
      </c>
      <c r="H30" s="120">
        <f>'Parametri Toby'!H5</f>
        <v>280</v>
      </c>
      <c r="I30" s="134">
        <f t="shared" si="24"/>
        <v>2.52</v>
      </c>
      <c r="J30" s="133">
        <v>4.7</v>
      </c>
      <c r="K30" s="134">
        <f t="shared" si="23"/>
        <v>11.844000000000001</v>
      </c>
      <c r="L30" s="145"/>
    </row>
    <row r="31" spans="1:12" ht="15" x14ac:dyDescent="0.3">
      <c r="A31" s="132"/>
      <c r="B31" s="133">
        <v>1</v>
      </c>
      <c r="C31" s="133">
        <f>'Parametri Toby'!H34</f>
        <v>1.2</v>
      </c>
      <c r="D31" s="133">
        <f>'Parametri Toby'!H35</f>
        <v>8</v>
      </c>
      <c r="E31" s="120">
        <f t="shared" si="20"/>
        <v>9.1999999999999993</v>
      </c>
      <c r="F31" s="134">
        <f t="shared" si="21"/>
        <v>6.5217391304347831</v>
      </c>
      <c r="G31" s="134">
        <f t="shared" si="22"/>
        <v>7.8260869565217392</v>
      </c>
      <c r="H31" s="120">
        <f>'Parametri Toby'!H5</f>
        <v>280</v>
      </c>
      <c r="I31" s="134">
        <f t="shared" si="24"/>
        <v>2.1913043478260872</v>
      </c>
      <c r="J31" s="133">
        <v>4.7</v>
      </c>
      <c r="K31" s="134">
        <f t="shared" si="23"/>
        <v>10.29913043478261</v>
      </c>
      <c r="L31" s="145"/>
    </row>
    <row r="32" spans="1:12" ht="33" customHeight="1" x14ac:dyDescent="0.2">
      <c r="A32" s="130" t="str">
        <f>'Parametri Toby'!I1</f>
        <v>srdjan68</v>
      </c>
      <c r="B32" s="131" t="s">
        <v>240</v>
      </c>
      <c r="C32" s="131" t="s">
        <v>241</v>
      </c>
      <c r="D32" s="131" t="s">
        <v>242</v>
      </c>
      <c r="E32" s="131" t="s">
        <v>243</v>
      </c>
      <c r="F32" s="131" t="s">
        <v>244</v>
      </c>
      <c r="G32" s="131" t="s">
        <v>245</v>
      </c>
      <c r="H32" s="131" t="s">
        <v>246</v>
      </c>
      <c r="I32" s="131" t="s">
        <v>247</v>
      </c>
      <c r="J32" s="131" t="s">
        <v>248</v>
      </c>
      <c r="K32" s="131" t="s">
        <v>249</v>
      </c>
      <c r="L32" s="144"/>
    </row>
    <row r="33" spans="1:12" ht="15.75" customHeight="1" x14ac:dyDescent="0.3">
      <c r="A33" s="132"/>
      <c r="B33" s="133">
        <v>5</v>
      </c>
      <c r="C33" s="133">
        <f>'Parametri Toby'!I42</f>
        <v>2.5</v>
      </c>
      <c r="D33" s="133">
        <f>'Parametri Toby'!I43</f>
        <v>6.7</v>
      </c>
      <c r="E33" s="120">
        <f t="shared" ref="E33:E37" si="25">SUM(C33:D33)</f>
        <v>9.1999999999999993</v>
      </c>
      <c r="F33" s="134">
        <f t="shared" ref="F33:F37" si="26">60/E33</f>
        <v>6.5217391304347831</v>
      </c>
      <c r="G33" s="134">
        <f t="shared" ref="G33:G37" si="27">F33*C33</f>
        <v>16.304347826086957</v>
      </c>
      <c r="H33" s="120">
        <f>'Parametri Toby'!I5</f>
        <v>250</v>
      </c>
      <c r="I33" s="134">
        <f t="shared" ref="I33:I37" si="28">H33*G33/1000</f>
        <v>4.0760869565217392</v>
      </c>
      <c r="J33" s="133">
        <v>4.7</v>
      </c>
      <c r="K33" s="134">
        <f t="shared" ref="K33:K37" si="29">J33*I33</f>
        <v>19.157608695652176</v>
      </c>
      <c r="L33" s="145"/>
    </row>
    <row r="34" spans="1:12" ht="15" x14ac:dyDescent="0.3">
      <c r="A34" s="132"/>
      <c r="B34" s="133">
        <v>4</v>
      </c>
      <c r="C34" s="133">
        <f>'Parametri Toby'!I40</f>
        <v>2.2000000000000002</v>
      </c>
      <c r="D34" s="133">
        <f>'Parametri Toby'!I41</f>
        <v>7</v>
      </c>
      <c r="E34" s="120">
        <f t="shared" si="25"/>
        <v>9.1999999999999993</v>
      </c>
      <c r="F34" s="134">
        <f t="shared" si="26"/>
        <v>6.5217391304347831</v>
      </c>
      <c r="G34" s="134">
        <f t="shared" si="27"/>
        <v>14.347826086956523</v>
      </c>
      <c r="H34" s="120">
        <f>'Parametri Toby'!I5</f>
        <v>250</v>
      </c>
      <c r="I34" s="134">
        <f t="shared" si="28"/>
        <v>3.5869565217391308</v>
      </c>
      <c r="J34" s="133">
        <v>4.7</v>
      </c>
      <c r="K34" s="134">
        <f t="shared" si="29"/>
        <v>16.858695652173914</v>
      </c>
      <c r="L34" s="145"/>
    </row>
    <row r="35" spans="1:12" ht="15" x14ac:dyDescent="0.3">
      <c r="A35" s="132"/>
      <c r="B35" s="133">
        <v>3</v>
      </c>
      <c r="C35" s="133">
        <f>'Parametri Toby'!I38</f>
        <v>1.8</v>
      </c>
      <c r="D35" s="133">
        <f>'Parametri Toby'!I39</f>
        <v>7.4</v>
      </c>
      <c r="E35" s="120">
        <f t="shared" si="25"/>
        <v>9.2000000000000011</v>
      </c>
      <c r="F35" s="134">
        <f t="shared" si="26"/>
        <v>6.5217391304347823</v>
      </c>
      <c r="G35" s="134">
        <f t="shared" si="27"/>
        <v>11.739130434782608</v>
      </c>
      <c r="H35" s="120">
        <f>'Parametri Toby'!I5</f>
        <v>250</v>
      </c>
      <c r="I35" s="134">
        <f t="shared" si="28"/>
        <v>2.9347826086956519</v>
      </c>
      <c r="J35" s="133">
        <v>4.7</v>
      </c>
      <c r="K35" s="134">
        <f t="shared" si="29"/>
        <v>13.793478260869565</v>
      </c>
      <c r="L35" s="145"/>
    </row>
    <row r="36" spans="1:12" ht="15" x14ac:dyDescent="0.3">
      <c r="A36" s="132"/>
      <c r="B36" s="133">
        <v>2</v>
      </c>
      <c r="C36" s="133">
        <f>'Parametri Toby'!I36</f>
        <v>1.5</v>
      </c>
      <c r="D36" s="133">
        <f>'Parametri Toby'!I37</f>
        <v>7.7</v>
      </c>
      <c r="E36" s="120">
        <f t="shared" si="25"/>
        <v>9.1999999999999993</v>
      </c>
      <c r="F36" s="134">
        <f t="shared" si="26"/>
        <v>6.5217391304347831</v>
      </c>
      <c r="G36" s="134">
        <f t="shared" si="27"/>
        <v>9.7826086956521756</v>
      </c>
      <c r="H36" s="120">
        <f>'Parametri Toby'!I5</f>
        <v>250</v>
      </c>
      <c r="I36" s="134">
        <f t="shared" si="28"/>
        <v>2.4456521739130439</v>
      </c>
      <c r="J36" s="133">
        <v>4.7</v>
      </c>
      <c r="K36" s="134">
        <f t="shared" si="29"/>
        <v>11.494565217391306</v>
      </c>
      <c r="L36" s="145"/>
    </row>
    <row r="37" spans="1:12" ht="15" x14ac:dyDescent="0.3">
      <c r="A37" s="132"/>
      <c r="B37" s="133">
        <v>1</v>
      </c>
      <c r="C37" s="133">
        <f>'Parametri Toby'!I34</f>
        <v>1.3</v>
      </c>
      <c r="D37" s="133">
        <f>'Parametri Toby'!I35</f>
        <v>8</v>
      </c>
      <c r="E37" s="120">
        <f t="shared" si="25"/>
        <v>9.3000000000000007</v>
      </c>
      <c r="F37" s="134">
        <f t="shared" si="26"/>
        <v>6.4516129032258061</v>
      </c>
      <c r="G37" s="134">
        <f t="shared" si="27"/>
        <v>8.387096774193548</v>
      </c>
      <c r="H37" s="120">
        <f>'Parametri Toby'!I5</f>
        <v>250</v>
      </c>
      <c r="I37" s="134">
        <f t="shared" si="28"/>
        <v>2.096774193548387</v>
      </c>
      <c r="J37" s="133">
        <v>4.7</v>
      </c>
      <c r="K37" s="134">
        <f t="shared" si="29"/>
        <v>9.8548387096774199</v>
      </c>
      <c r="L37" s="145"/>
    </row>
    <row r="38" spans="1:12" ht="33" customHeight="1" x14ac:dyDescent="0.2">
      <c r="A38" s="130" t="str">
        <f>'Parametri Toby'!J1</f>
        <v>1.salee</v>
      </c>
      <c r="B38" s="131" t="s">
        <v>240</v>
      </c>
      <c r="C38" s="131" t="s">
        <v>241</v>
      </c>
      <c r="D38" s="131" t="s">
        <v>242</v>
      </c>
      <c r="E38" s="131" t="s">
        <v>243</v>
      </c>
      <c r="F38" s="131" t="s">
        <v>244</v>
      </c>
      <c r="G38" s="131" t="s">
        <v>245</v>
      </c>
      <c r="H38" s="131" t="s">
        <v>246</v>
      </c>
      <c r="I38" s="131" t="s">
        <v>247</v>
      </c>
      <c r="J38" s="131" t="s">
        <v>248</v>
      </c>
      <c r="K38" s="131" t="s">
        <v>249</v>
      </c>
      <c r="L38" s="144" t="s">
        <v>255</v>
      </c>
    </row>
    <row r="39" spans="1:12" ht="18" customHeight="1" x14ac:dyDescent="0.3">
      <c r="A39" s="132"/>
      <c r="B39" s="133">
        <v>5</v>
      </c>
      <c r="C39" s="133">
        <f>'Parametri Toby'!J42</f>
        <v>1.6</v>
      </c>
      <c r="D39" s="133">
        <f>'Parametri Toby'!J43</f>
        <v>3</v>
      </c>
      <c r="E39" s="120">
        <f t="shared" ref="E39:E43" si="30">SUM(C39:D39)</f>
        <v>4.5999999999999996</v>
      </c>
      <c r="F39" s="134">
        <f t="shared" ref="F39:F43" si="31">60/E39</f>
        <v>13.043478260869566</v>
      </c>
      <c r="G39" s="134">
        <f t="shared" ref="G39:G43" si="32">F39*C39</f>
        <v>20.869565217391308</v>
      </c>
      <c r="H39" s="120">
        <f>'Parametri Toby'!J5</f>
        <v>370</v>
      </c>
      <c r="I39" s="134">
        <f>H39*G39/1000</f>
        <v>7.7217391304347842</v>
      </c>
      <c r="J39" s="133">
        <v>4.7</v>
      </c>
      <c r="K39" s="134">
        <f t="shared" ref="K39:K43" si="33">J39*I39</f>
        <v>36.292173913043484</v>
      </c>
      <c r="L39" s="145"/>
    </row>
    <row r="40" spans="1:12" ht="15" x14ac:dyDescent="0.3">
      <c r="A40" s="132"/>
      <c r="B40" s="133">
        <v>4</v>
      </c>
      <c r="C40" s="133">
        <f>'Parametri Toby'!J40</f>
        <v>1</v>
      </c>
      <c r="D40" s="133">
        <f>'Parametri Toby'!J41</f>
        <v>3.5</v>
      </c>
      <c r="E40" s="120">
        <f t="shared" si="30"/>
        <v>4.5</v>
      </c>
      <c r="F40" s="134">
        <f t="shared" si="31"/>
        <v>13.333333333333334</v>
      </c>
      <c r="G40" s="134">
        <f t="shared" si="32"/>
        <v>13.333333333333334</v>
      </c>
      <c r="H40" s="120">
        <f>'Parametri Toby'!J5</f>
        <v>370</v>
      </c>
      <c r="I40" s="134">
        <f t="shared" ref="I40:I43" si="34">F40*C40*H40/1000</f>
        <v>4.9333333333333336</v>
      </c>
      <c r="J40" s="133">
        <v>4.7</v>
      </c>
      <c r="K40" s="134">
        <f t="shared" si="33"/>
        <v>23.186666666666667</v>
      </c>
      <c r="L40" s="145"/>
    </row>
    <row r="41" spans="1:12" ht="15" x14ac:dyDescent="0.3">
      <c r="A41" s="132"/>
      <c r="B41" s="133">
        <v>3</v>
      </c>
      <c r="C41" s="133">
        <f>'Parametri Toby'!J38</f>
        <v>1</v>
      </c>
      <c r="D41" s="133">
        <f>'Parametri Toby'!J39</f>
        <v>4</v>
      </c>
      <c r="E41" s="120">
        <f t="shared" si="30"/>
        <v>5</v>
      </c>
      <c r="F41" s="134">
        <f t="shared" si="31"/>
        <v>12</v>
      </c>
      <c r="G41" s="134">
        <f t="shared" si="32"/>
        <v>12</v>
      </c>
      <c r="H41" s="120">
        <f>'Parametri Toby'!J5</f>
        <v>370</v>
      </c>
      <c r="I41" s="134">
        <f t="shared" si="34"/>
        <v>4.4400000000000004</v>
      </c>
      <c r="J41" s="133">
        <v>4.7</v>
      </c>
      <c r="K41" s="134">
        <f t="shared" si="33"/>
        <v>20.868000000000002</v>
      </c>
      <c r="L41" s="145"/>
    </row>
    <row r="42" spans="1:12" ht="15" x14ac:dyDescent="0.3">
      <c r="A42" s="132"/>
      <c r="B42" s="133">
        <v>2</v>
      </c>
      <c r="C42" s="133">
        <f>'Parametri Toby'!J36</f>
        <v>1</v>
      </c>
      <c r="D42" s="133">
        <f>'Parametri Toby'!J37</f>
        <v>5</v>
      </c>
      <c r="E42" s="120">
        <f t="shared" si="30"/>
        <v>6</v>
      </c>
      <c r="F42" s="134">
        <f t="shared" si="31"/>
        <v>10</v>
      </c>
      <c r="G42" s="134">
        <f t="shared" si="32"/>
        <v>10</v>
      </c>
      <c r="H42" s="120">
        <f>'Parametri Toby'!J5</f>
        <v>370</v>
      </c>
      <c r="I42" s="134">
        <f t="shared" si="34"/>
        <v>3.7</v>
      </c>
      <c r="J42" s="133">
        <v>4.7</v>
      </c>
      <c r="K42" s="134">
        <f t="shared" si="33"/>
        <v>17.39</v>
      </c>
      <c r="L42" s="145"/>
    </row>
    <row r="43" spans="1:12" ht="15" x14ac:dyDescent="0.3">
      <c r="A43" s="132"/>
      <c r="B43" s="133">
        <v>1</v>
      </c>
      <c r="C43" s="133">
        <f>'Parametri Toby'!J34</f>
        <v>1</v>
      </c>
      <c r="D43" s="133">
        <f>'Parametri Toby'!J35</f>
        <v>7</v>
      </c>
      <c r="E43" s="120">
        <f t="shared" si="30"/>
        <v>8</v>
      </c>
      <c r="F43" s="134">
        <f t="shared" si="31"/>
        <v>7.5</v>
      </c>
      <c r="G43" s="134">
        <f t="shared" si="32"/>
        <v>7.5</v>
      </c>
      <c r="H43" s="120">
        <f>'Parametri Toby'!J5</f>
        <v>370</v>
      </c>
      <c r="I43" s="134">
        <f t="shared" si="34"/>
        <v>2.7749999999999999</v>
      </c>
      <c r="J43" s="133">
        <v>4.7</v>
      </c>
      <c r="K43" s="134">
        <f t="shared" si="33"/>
        <v>13.0425</v>
      </c>
      <c r="L43" s="145"/>
    </row>
    <row r="44" spans="1:12" ht="33" customHeight="1" x14ac:dyDescent="0.2">
      <c r="A44" s="130" t="str">
        <f>'Parametri Toby'!L1</f>
        <v>Sve naopako</v>
      </c>
      <c r="B44" s="131" t="s">
        <v>240</v>
      </c>
      <c r="C44" s="131" t="s">
        <v>241</v>
      </c>
      <c r="D44" s="131" t="s">
        <v>242</v>
      </c>
      <c r="E44" s="131" t="s">
        <v>243</v>
      </c>
      <c r="F44" s="131" t="s">
        <v>244</v>
      </c>
      <c r="G44" s="131" t="s">
        <v>245</v>
      </c>
      <c r="H44" s="131" t="s">
        <v>246</v>
      </c>
      <c r="I44" s="131" t="s">
        <v>247</v>
      </c>
      <c r="J44" s="131" t="s">
        <v>248</v>
      </c>
      <c r="K44" s="131" t="s">
        <v>249</v>
      </c>
      <c r="L44" s="144" t="s">
        <v>256</v>
      </c>
    </row>
    <row r="45" spans="1:12" ht="15.75" customHeight="1" x14ac:dyDescent="0.3">
      <c r="A45" s="132"/>
      <c r="B45" s="133">
        <v>5</v>
      </c>
      <c r="C45" s="133">
        <f>'Parametri Toby'!L42</f>
        <v>2.4</v>
      </c>
      <c r="D45" s="133">
        <f>'Parametri Toby'!L43</f>
        <v>1.9</v>
      </c>
      <c r="E45" s="120">
        <f t="shared" ref="E45:E49" si="35">SUM(C45:D45)</f>
        <v>4.3</v>
      </c>
      <c r="F45" s="134">
        <f t="shared" ref="F45:F49" si="36">60/E45</f>
        <v>13.953488372093023</v>
      </c>
      <c r="G45" s="134">
        <f t="shared" ref="G45:G49" si="37">F45*C45</f>
        <v>33.488372093023251</v>
      </c>
      <c r="H45" s="120">
        <f>'Parametri Toby'!L5</f>
        <v>72</v>
      </c>
      <c r="I45" s="134">
        <f t="shared" ref="I45:I49" si="38">H45*G45/1000</f>
        <v>2.411162790697674</v>
      </c>
      <c r="J45" s="133">
        <v>4.7</v>
      </c>
      <c r="K45" s="134">
        <f t="shared" ref="K45:K49" si="39">J45*I45</f>
        <v>11.332465116279069</v>
      </c>
      <c r="L45" s="145"/>
    </row>
    <row r="46" spans="1:12" ht="15" x14ac:dyDescent="0.3">
      <c r="A46" s="132"/>
      <c r="B46" s="133">
        <v>4</v>
      </c>
      <c r="C46" s="133">
        <f>'Parametri Toby'!L40</f>
        <v>2</v>
      </c>
      <c r="D46" s="133">
        <f>'Parametri Toby'!L41</f>
        <v>2.2999999999999998</v>
      </c>
      <c r="E46" s="120">
        <f t="shared" si="35"/>
        <v>4.3</v>
      </c>
      <c r="F46" s="134">
        <f t="shared" si="36"/>
        <v>13.953488372093023</v>
      </c>
      <c r="G46" s="134">
        <f t="shared" si="37"/>
        <v>27.906976744186046</v>
      </c>
      <c r="H46" s="120">
        <f>'Parametri Toby'!L5</f>
        <v>72</v>
      </c>
      <c r="I46" s="134">
        <f t="shared" si="38"/>
        <v>2.0093023255813951</v>
      </c>
      <c r="J46" s="133">
        <v>4.7</v>
      </c>
      <c r="K46" s="134">
        <f t="shared" si="39"/>
        <v>9.4437209302325567</v>
      </c>
      <c r="L46" s="145"/>
    </row>
    <row r="47" spans="1:12" ht="15" x14ac:dyDescent="0.3">
      <c r="A47" s="132"/>
      <c r="B47" s="133">
        <v>3</v>
      </c>
      <c r="C47" s="133">
        <f>'Parametri Toby'!L38</f>
        <v>1.7</v>
      </c>
      <c r="D47" s="133">
        <f>'Parametri Toby'!L39</f>
        <v>2.6</v>
      </c>
      <c r="E47" s="120">
        <f t="shared" si="35"/>
        <v>4.3</v>
      </c>
      <c r="F47" s="134">
        <f t="shared" si="36"/>
        <v>13.953488372093023</v>
      </c>
      <c r="G47" s="134">
        <f t="shared" si="37"/>
        <v>23.720930232558139</v>
      </c>
      <c r="H47" s="120">
        <f>'Parametri Toby'!L5</f>
        <v>72</v>
      </c>
      <c r="I47" s="134">
        <f t="shared" si="38"/>
        <v>1.7079069767441861</v>
      </c>
      <c r="J47" s="133">
        <v>4.7</v>
      </c>
      <c r="K47" s="134">
        <f t="shared" si="39"/>
        <v>8.027162790697675</v>
      </c>
      <c r="L47" s="145"/>
    </row>
    <row r="48" spans="1:12" ht="15" x14ac:dyDescent="0.3">
      <c r="A48" s="132"/>
      <c r="B48" s="133">
        <v>2</v>
      </c>
      <c r="C48" s="133">
        <f>'Parametri Toby'!L36</f>
        <v>1.4</v>
      </c>
      <c r="D48" s="133">
        <f>'Parametri Toby'!L37</f>
        <v>2.9</v>
      </c>
      <c r="E48" s="120">
        <f t="shared" si="35"/>
        <v>4.3</v>
      </c>
      <c r="F48" s="134">
        <f t="shared" si="36"/>
        <v>13.953488372093023</v>
      </c>
      <c r="G48" s="134">
        <f t="shared" si="37"/>
        <v>19.534883720930232</v>
      </c>
      <c r="H48" s="120">
        <f>'Parametri Toby'!L5</f>
        <v>72</v>
      </c>
      <c r="I48" s="134">
        <f t="shared" si="38"/>
        <v>1.4065116279069767</v>
      </c>
      <c r="J48" s="133">
        <v>4.7</v>
      </c>
      <c r="K48" s="134">
        <f t="shared" si="39"/>
        <v>6.6106046511627907</v>
      </c>
      <c r="L48" s="145"/>
    </row>
    <row r="49" spans="1:12" ht="15" x14ac:dyDescent="0.3">
      <c r="A49" s="132"/>
      <c r="B49" s="133">
        <v>1</v>
      </c>
      <c r="C49" s="133">
        <f>'Parametri Toby'!L34</f>
        <v>1.2</v>
      </c>
      <c r="D49" s="133">
        <f>'Parametri Toby'!L35</f>
        <v>3.3</v>
      </c>
      <c r="E49" s="120">
        <f t="shared" si="35"/>
        <v>4.5</v>
      </c>
      <c r="F49" s="134">
        <f t="shared" si="36"/>
        <v>13.333333333333334</v>
      </c>
      <c r="G49" s="134">
        <f t="shared" si="37"/>
        <v>16</v>
      </c>
      <c r="H49" s="120">
        <f>'Parametri Toby'!L5</f>
        <v>72</v>
      </c>
      <c r="I49" s="134">
        <f t="shared" si="38"/>
        <v>1.1519999999999999</v>
      </c>
      <c r="J49" s="133">
        <v>4.7</v>
      </c>
      <c r="K49" s="134">
        <f t="shared" si="39"/>
        <v>5.4143999999999997</v>
      </c>
      <c r="L49" s="145"/>
    </row>
    <row r="50" spans="1:12" ht="33.75" customHeight="1" x14ac:dyDescent="0.2">
      <c r="A50" s="130" t="str">
        <f>'Parametri Toby'!M1</f>
        <v>Jetsetwilly</v>
      </c>
      <c r="B50" s="131" t="s">
        <v>240</v>
      </c>
      <c r="C50" s="131" t="s">
        <v>241</v>
      </c>
      <c r="D50" s="131" t="s">
        <v>242</v>
      </c>
      <c r="E50" s="131" t="s">
        <v>243</v>
      </c>
      <c r="F50" s="131" t="s">
        <v>244</v>
      </c>
      <c r="G50" s="131" t="s">
        <v>245</v>
      </c>
      <c r="H50" s="131" t="s">
        <v>246</v>
      </c>
      <c r="I50" s="131" t="s">
        <v>247</v>
      </c>
      <c r="J50" s="131" t="s">
        <v>248</v>
      </c>
      <c r="K50" s="131" t="s">
        <v>249</v>
      </c>
      <c r="L50" s="144" t="s">
        <v>256</v>
      </c>
    </row>
    <row r="51" spans="1:12" ht="17.25" customHeight="1" x14ac:dyDescent="0.3">
      <c r="A51" s="132"/>
      <c r="B51" s="133">
        <v>5</v>
      </c>
      <c r="C51" s="133">
        <f>'Parametri Toby'!M42</f>
        <v>2.6</v>
      </c>
      <c r="D51" s="133">
        <f>'Parametri Toby'!M43</f>
        <v>1.8</v>
      </c>
      <c r="E51" s="120">
        <f t="shared" ref="E51:E55" si="40">SUM(C51:D51)</f>
        <v>4.4000000000000004</v>
      </c>
      <c r="F51" s="134">
        <f t="shared" ref="F51:F55" si="41">60/E51</f>
        <v>13.636363636363635</v>
      </c>
      <c r="G51" s="134">
        <f t="shared" ref="G51:G55" si="42">F51*C51</f>
        <v>35.454545454545453</v>
      </c>
      <c r="H51" s="120">
        <f>'Parametri Toby'!M5</f>
        <v>78</v>
      </c>
      <c r="I51" s="134">
        <f>H51*G51/1000</f>
        <v>2.7654545454545456</v>
      </c>
      <c r="J51" s="133">
        <v>4.7</v>
      </c>
      <c r="K51" s="134">
        <f t="shared" ref="K51:K55" si="43">J51*I51</f>
        <v>12.997636363636365</v>
      </c>
      <c r="L51" s="145"/>
    </row>
    <row r="52" spans="1:12" ht="15" x14ac:dyDescent="0.3">
      <c r="A52" s="132"/>
      <c r="B52" s="133">
        <v>4</v>
      </c>
      <c r="C52" s="133">
        <f>'Parametri Toby'!M40</f>
        <v>2.2000000000000002</v>
      </c>
      <c r="D52" s="133">
        <f>'Parametri Toby'!M41</f>
        <v>2.2999999999999998</v>
      </c>
      <c r="E52" s="120">
        <f t="shared" si="40"/>
        <v>4.5</v>
      </c>
      <c r="F52" s="134">
        <f t="shared" si="41"/>
        <v>13.333333333333334</v>
      </c>
      <c r="G52" s="134">
        <f t="shared" si="42"/>
        <v>29.333333333333336</v>
      </c>
      <c r="H52" s="120">
        <f>'Parametri Toby'!M5</f>
        <v>78</v>
      </c>
      <c r="I52" s="134">
        <f t="shared" ref="I52:I55" si="44">F52*C52*H52/1000</f>
        <v>2.2879999999999998</v>
      </c>
      <c r="J52" s="133">
        <v>4.7</v>
      </c>
      <c r="K52" s="134">
        <f t="shared" si="43"/>
        <v>10.753599999999999</v>
      </c>
      <c r="L52" s="145"/>
    </row>
    <row r="53" spans="1:12" ht="15" x14ac:dyDescent="0.3">
      <c r="A53" s="132"/>
      <c r="B53" s="133">
        <v>3</v>
      </c>
      <c r="C53" s="133">
        <f>'Parametri Toby'!M38</f>
        <v>1.8</v>
      </c>
      <c r="D53" s="133">
        <f>'Parametri Toby'!M39</f>
        <v>2.6</v>
      </c>
      <c r="E53" s="120">
        <f t="shared" si="40"/>
        <v>4.4000000000000004</v>
      </c>
      <c r="F53" s="134">
        <f t="shared" si="41"/>
        <v>13.636363636363635</v>
      </c>
      <c r="G53" s="134">
        <f t="shared" si="42"/>
        <v>24.545454545454543</v>
      </c>
      <c r="H53" s="120">
        <f>'Parametri Toby'!M5</f>
        <v>78</v>
      </c>
      <c r="I53" s="134">
        <f t="shared" si="44"/>
        <v>1.9145454545454543</v>
      </c>
      <c r="J53" s="133">
        <v>4.7</v>
      </c>
      <c r="K53" s="134">
        <f t="shared" si="43"/>
        <v>8.998363636363635</v>
      </c>
      <c r="L53" s="145"/>
    </row>
    <row r="54" spans="1:12" ht="15" x14ac:dyDescent="0.3">
      <c r="A54" s="132"/>
      <c r="B54" s="133">
        <v>2</v>
      </c>
      <c r="C54" s="133">
        <f>'Parametri Toby'!M36</f>
        <v>1.6</v>
      </c>
      <c r="D54" s="133">
        <f>'Parametri Toby'!M37</f>
        <v>2.9</v>
      </c>
      <c r="E54" s="120">
        <f t="shared" si="40"/>
        <v>4.5</v>
      </c>
      <c r="F54" s="134">
        <f t="shared" si="41"/>
        <v>13.333333333333334</v>
      </c>
      <c r="G54" s="134">
        <f t="shared" si="42"/>
        <v>21.333333333333336</v>
      </c>
      <c r="H54" s="120">
        <f>'Parametri Toby'!M5</f>
        <v>78</v>
      </c>
      <c r="I54" s="134">
        <f t="shared" si="44"/>
        <v>1.6640000000000001</v>
      </c>
      <c r="J54" s="133">
        <v>4.7</v>
      </c>
      <c r="K54" s="134">
        <f t="shared" si="43"/>
        <v>7.8208000000000011</v>
      </c>
      <c r="L54" s="145"/>
    </row>
    <row r="55" spans="1:12" ht="15" x14ac:dyDescent="0.3">
      <c r="A55" s="132"/>
      <c r="B55" s="133">
        <v>1</v>
      </c>
      <c r="C55" s="133">
        <f>'Parametri Toby'!M34</f>
        <v>1.4</v>
      </c>
      <c r="D55" s="133">
        <f>'Parametri Toby'!M35</f>
        <v>3.4</v>
      </c>
      <c r="E55" s="120">
        <f t="shared" si="40"/>
        <v>4.8</v>
      </c>
      <c r="F55" s="134">
        <f t="shared" si="41"/>
        <v>12.5</v>
      </c>
      <c r="G55" s="134">
        <f t="shared" si="42"/>
        <v>17.5</v>
      </c>
      <c r="H55" s="120">
        <f>'Parametri Toby'!M5</f>
        <v>78</v>
      </c>
      <c r="I55" s="134">
        <f t="shared" si="44"/>
        <v>1.365</v>
      </c>
      <c r="J55" s="133">
        <v>4.7</v>
      </c>
      <c r="K55" s="134">
        <f t="shared" si="43"/>
        <v>6.4154999999999998</v>
      </c>
      <c r="L55" s="145"/>
    </row>
    <row r="56" spans="1:12" ht="33" customHeight="1" x14ac:dyDescent="0.2">
      <c r="A56" s="130" t="str">
        <f>'Parametri Toby'!N1</f>
        <v>Simke.BGD</v>
      </c>
      <c r="B56" s="131" t="s">
        <v>240</v>
      </c>
      <c r="C56" s="131" t="s">
        <v>241</v>
      </c>
      <c r="D56" s="131" t="s">
        <v>242</v>
      </c>
      <c r="E56" s="131" t="s">
        <v>243</v>
      </c>
      <c r="F56" s="131" t="s">
        <v>244</v>
      </c>
      <c r="G56" s="131" t="s">
        <v>245</v>
      </c>
      <c r="H56" s="131" t="s">
        <v>246</v>
      </c>
      <c r="I56" s="131" t="s">
        <v>247</v>
      </c>
      <c r="J56" s="131" t="s">
        <v>248</v>
      </c>
      <c r="K56" s="131" t="s">
        <v>249</v>
      </c>
      <c r="L56" s="144" t="s">
        <v>256</v>
      </c>
    </row>
    <row r="57" spans="1:12" ht="17.25" customHeight="1" x14ac:dyDescent="0.3">
      <c r="A57" s="132"/>
      <c r="B57" s="133">
        <v>5</v>
      </c>
      <c r="C57" s="133">
        <f>'Parametri Toby'!N42</f>
        <v>5</v>
      </c>
      <c r="D57" s="133">
        <f>'Parametri Toby'!N43</f>
        <v>3.5</v>
      </c>
      <c r="E57" s="120">
        <f t="shared" ref="E57:E61" si="45">SUM(C57:D57)</f>
        <v>8.5</v>
      </c>
      <c r="F57" s="134">
        <f t="shared" ref="F57:F61" si="46">60/E57</f>
        <v>7.0588235294117645</v>
      </c>
      <c r="G57" s="134">
        <f t="shared" ref="G57:G61" si="47">F57*C57</f>
        <v>35.294117647058826</v>
      </c>
      <c r="H57" s="120">
        <f>'Parametri Toby'!N5</f>
        <v>270</v>
      </c>
      <c r="I57" s="134">
        <f>H57*G57/1000</f>
        <v>9.5294117647058822</v>
      </c>
      <c r="J57" s="133">
        <v>4.7</v>
      </c>
      <c r="K57" s="134">
        <f t="shared" ref="K57:K61" si="48">J57*I57</f>
        <v>44.788235294117648</v>
      </c>
      <c r="L57" s="145"/>
    </row>
    <row r="58" spans="1:12" ht="15" x14ac:dyDescent="0.3">
      <c r="A58" s="132"/>
      <c r="B58" s="133">
        <v>4</v>
      </c>
      <c r="C58" s="133">
        <f>'Parametri Toby'!N40</f>
        <v>3.5</v>
      </c>
      <c r="D58" s="133">
        <f>'Parametri Toby'!N41</f>
        <v>3.5</v>
      </c>
      <c r="E58" s="120">
        <f t="shared" si="45"/>
        <v>7</v>
      </c>
      <c r="F58" s="134">
        <f t="shared" si="46"/>
        <v>8.5714285714285712</v>
      </c>
      <c r="G58" s="134">
        <f t="shared" si="47"/>
        <v>30</v>
      </c>
      <c r="H58" s="120">
        <f>'Parametri Toby'!N5</f>
        <v>270</v>
      </c>
      <c r="I58" s="134">
        <f t="shared" ref="I58:I61" si="49">F58*C58*H58/1000</f>
        <v>8.1</v>
      </c>
      <c r="J58" s="133">
        <v>4.7</v>
      </c>
      <c r="K58" s="134">
        <f t="shared" si="48"/>
        <v>38.07</v>
      </c>
      <c r="L58" s="145"/>
    </row>
    <row r="59" spans="1:12" ht="15" x14ac:dyDescent="0.3">
      <c r="A59" s="132"/>
      <c r="B59" s="133">
        <v>3</v>
      </c>
      <c r="C59" s="133">
        <f>'Parametri Toby'!N38</f>
        <v>2.5</v>
      </c>
      <c r="D59" s="133">
        <f>'Parametri Toby'!N39</f>
        <v>3.5</v>
      </c>
      <c r="E59" s="120">
        <f t="shared" si="45"/>
        <v>6</v>
      </c>
      <c r="F59" s="134">
        <f t="shared" si="46"/>
        <v>10</v>
      </c>
      <c r="G59" s="134">
        <f t="shared" si="47"/>
        <v>25</v>
      </c>
      <c r="H59" s="120">
        <f>'Parametri Toby'!N5</f>
        <v>270</v>
      </c>
      <c r="I59" s="134">
        <f t="shared" si="49"/>
        <v>6.75</v>
      </c>
      <c r="J59" s="133">
        <v>4.7</v>
      </c>
      <c r="K59" s="134">
        <f t="shared" si="48"/>
        <v>31.725000000000001</v>
      </c>
      <c r="L59" s="145"/>
    </row>
    <row r="60" spans="1:12" ht="15" x14ac:dyDescent="0.3">
      <c r="A60" s="132"/>
      <c r="B60" s="133">
        <v>2</v>
      </c>
      <c r="C60" s="133">
        <f>'Parametri Toby'!N36</f>
        <v>1</v>
      </c>
      <c r="D60" s="133">
        <f>'Parametri Toby'!N37</f>
        <v>3.5</v>
      </c>
      <c r="E60" s="120">
        <f t="shared" si="45"/>
        <v>4.5</v>
      </c>
      <c r="F60" s="134">
        <f t="shared" si="46"/>
        <v>13.333333333333334</v>
      </c>
      <c r="G60" s="134">
        <f t="shared" si="47"/>
        <v>13.333333333333334</v>
      </c>
      <c r="H60" s="120">
        <f>'Parametri Toby'!N5</f>
        <v>270</v>
      </c>
      <c r="I60" s="134">
        <f t="shared" si="49"/>
        <v>3.6</v>
      </c>
      <c r="J60" s="133">
        <v>4.7</v>
      </c>
      <c r="K60" s="134">
        <f t="shared" si="48"/>
        <v>16.920000000000002</v>
      </c>
      <c r="L60" s="145"/>
    </row>
    <row r="61" spans="1:12" ht="15" x14ac:dyDescent="0.3">
      <c r="A61" s="132"/>
      <c r="B61" s="133">
        <v>1</v>
      </c>
      <c r="C61" s="133">
        <f>'Parametri Toby'!N34</f>
        <v>0.7</v>
      </c>
      <c r="D61" s="133">
        <f>'Parametri Toby'!N35</f>
        <v>3.5</v>
      </c>
      <c r="E61" s="120">
        <f t="shared" si="45"/>
        <v>4.2</v>
      </c>
      <c r="F61" s="134">
        <f t="shared" si="46"/>
        <v>14.285714285714285</v>
      </c>
      <c r="G61" s="134">
        <f t="shared" si="47"/>
        <v>9.9999999999999982</v>
      </c>
      <c r="H61" s="120">
        <f>'Parametri Toby'!N5</f>
        <v>270</v>
      </c>
      <c r="I61" s="134">
        <f t="shared" si="49"/>
        <v>2.6999999999999997</v>
      </c>
      <c r="J61" s="133">
        <v>4.7</v>
      </c>
      <c r="K61" s="134">
        <f t="shared" si="48"/>
        <v>12.69</v>
      </c>
      <c r="L61" s="145"/>
    </row>
    <row r="62" spans="1:12" ht="33" customHeight="1" x14ac:dyDescent="0.2">
      <c r="A62" s="130" t="str">
        <f>'Parametri Toby'!O1</f>
        <v>ironmaiden</v>
      </c>
      <c r="B62" s="131" t="s">
        <v>240</v>
      </c>
      <c r="C62" s="131" t="s">
        <v>241</v>
      </c>
      <c r="D62" s="131" t="s">
        <v>242</v>
      </c>
      <c r="E62" s="131" t="s">
        <v>243</v>
      </c>
      <c r="F62" s="131" t="s">
        <v>244</v>
      </c>
      <c r="G62" s="131" t="s">
        <v>245</v>
      </c>
      <c r="H62" s="131" t="s">
        <v>246</v>
      </c>
      <c r="I62" s="131" t="s">
        <v>247</v>
      </c>
      <c r="J62" s="131" t="s">
        <v>248</v>
      </c>
      <c r="K62" s="131" t="s">
        <v>249</v>
      </c>
      <c r="L62" s="144"/>
    </row>
    <row r="63" spans="1:12" ht="15.75" customHeight="1" x14ac:dyDescent="0.3">
      <c r="A63" s="132"/>
      <c r="B63" s="133">
        <v>5</v>
      </c>
      <c r="C63" s="133">
        <f>'Parametri Toby'!O42</f>
        <v>2.5</v>
      </c>
      <c r="D63" s="133">
        <f>'Parametri Toby'!O43</f>
        <v>6.7</v>
      </c>
      <c r="E63" s="120">
        <f t="shared" ref="E63:E67" si="50">SUM(C63:D63)</f>
        <v>9.1999999999999993</v>
      </c>
      <c r="F63" s="134">
        <f t="shared" ref="F63:F67" si="51">60/E63</f>
        <v>6.5217391304347831</v>
      </c>
      <c r="G63" s="134">
        <f t="shared" ref="G63:G67" si="52">F63*C63</f>
        <v>16.304347826086957</v>
      </c>
      <c r="H63" s="120">
        <f>'Parametri Toby'!O5</f>
        <v>230</v>
      </c>
      <c r="I63" s="134">
        <f>H63*G63/1000</f>
        <v>3.75</v>
      </c>
      <c r="J63" s="133">
        <v>4.7</v>
      </c>
      <c r="K63" s="134">
        <f t="shared" ref="K63:K67" si="53">J63*I63</f>
        <v>17.625</v>
      </c>
      <c r="L63" s="145"/>
    </row>
    <row r="64" spans="1:12" ht="15" x14ac:dyDescent="0.3">
      <c r="A64" s="132"/>
      <c r="B64" s="133">
        <v>4</v>
      </c>
      <c r="C64" s="133">
        <f>'Parametri Toby'!O40</f>
        <v>2.2000000000000002</v>
      </c>
      <c r="D64" s="133">
        <f>'Parametri Toby'!O41</f>
        <v>7</v>
      </c>
      <c r="E64" s="120">
        <f t="shared" si="50"/>
        <v>9.1999999999999993</v>
      </c>
      <c r="F64" s="134">
        <f t="shared" si="51"/>
        <v>6.5217391304347831</v>
      </c>
      <c r="G64" s="134">
        <f t="shared" si="52"/>
        <v>14.347826086956523</v>
      </c>
      <c r="H64" s="120">
        <f>'Parametri Toby'!O5</f>
        <v>230</v>
      </c>
      <c r="I64" s="134">
        <f t="shared" ref="I64:I67" si="54">F64*C64*H64/1000</f>
        <v>3.3000000000000003</v>
      </c>
      <c r="J64" s="133">
        <v>4.7</v>
      </c>
      <c r="K64" s="134">
        <f t="shared" si="53"/>
        <v>15.510000000000002</v>
      </c>
      <c r="L64" s="145"/>
    </row>
    <row r="65" spans="1:12" ht="15" x14ac:dyDescent="0.3">
      <c r="A65" s="132"/>
      <c r="B65" s="133">
        <v>3</v>
      </c>
      <c r="C65" s="133">
        <f>'Parametri Toby'!O38</f>
        <v>1.8</v>
      </c>
      <c r="D65" s="133">
        <f>'Parametri Toby'!O39</f>
        <v>7.4</v>
      </c>
      <c r="E65" s="120">
        <f t="shared" si="50"/>
        <v>9.2000000000000011</v>
      </c>
      <c r="F65" s="134">
        <f t="shared" si="51"/>
        <v>6.5217391304347823</v>
      </c>
      <c r="G65" s="134">
        <f t="shared" si="52"/>
        <v>11.739130434782608</v>
      </c>
      <c r="H65" s="120">
        <f>'Parametri Toby'!O5</f>
        <v>230</v>
      </c>
      <c r="I65" s="134">
        <f t="shared" si="54"/>
        <v>2.6999999999999997</v>
      </c>
      <c r="J65" s="133">
        <v>4.7</v>
      </c>
      <c r="K65" s="134">
        <f t="shared" si="53"/>
        <v>12.69</v>
      </c>
      <c r="L65" s="145"/>
    </row>
    <row r="66" spans="1:12" ht="15" x14ac:dyDescent="0.3">
      <c r="A66" s="132"/>
      <c r="B66" s="133">
        <v>2</v>
      </c>
      <c r="C66" s="133">
        <f>'Parametri Toby'!O36</f>
        <v>1.5</v>
      </c>
      <c r="D66" s="133">
        <f>'Parametri Toby'!O37</f>
        <v>7.7</v>
      </c>
      <c r="E66" s="120">
        <f t="shared" si="50"/>
        <v>9.1999999999999993</v>
      </c>
      <c r="F66" s="134">
        <f t="shared" si="51"/>
        <v>6.5217391304347831</v>
      </c>
      <c r="G66" s="134">
        <f t="shared" si="52"/>
        <v>9.7826086956521756</v>
      </c>
      <c r="H66" s="120">
        <f>'Parametri Toby'!O5</f>
        <v>230</v>
      </c>
      <c r="I66" s="134">
        <f t="shared" si="54"/>
        <v>2.2500000000000004</v>
      </c>
      <c r="J66" s="133">
        <v>4.7</v>
      </c>
      <c r="K66" s="134">
        <f t="shared" si="53"/>
        <v>10.575000000000003</v>
      </c>
      <c r="L66" s="145"/>
    </row>
    <row r="67" spans="1:12" ht="15" x14ac:dyDescent="0.3">
      <c r="A67" s="132"/>
      <c r="B67" s="133">
        <v>1</v>
      </c>
      <c r="C67" s="133">
        <f>'Parametri Toby'!O34</f>
        <v>1.2</v>
      </c>
      <c r="D67" s="133">
        <f>'Parametri Toby'!O35</f>
        <v>8</v>
      </c>
      <c r="E67" s="120">
        <f t="shared" si="50"/>
        <v>9.1999999999999993</v>
      </c>
      <c r="F67" s="134">
        <f t="shared" si="51"/>
        <v>6.5217391304347831</v>
      </c>
      <c r="G67" s="134">
        <f t="shared" si="52"/>
        <v>7.8260869565217392</v>
      </c>
      <c r="H67" s="120">
        <f>'Parametri Toby'!O5</f>
        <v>230</v>
      </c>
      <c r="I67" s="134">
        <f t="shared" si="54"/>
        <v>1.8</v>
      </c>
      <c r="J67" s="133">
        <v>4.7</v>
      </c>
      <c r="K67" s="134">
        <f t="shared" si="53"/>
        <v>8.4600000000000009</v>
      </c>
      <c r="L67" s="145"/>
    </row>
    <row r="68" spans="1:12" ht="33" customHeight="1" x14ac:dyDescent="0.2">
      <c r="A68" s="130" t="str">
        <f>'Parametri Toby'!P1</f>
        <v>stepa 1986</v>
      </c>
      <c r="B68" s="131" t="s">
        <v>240</v>
      </c>
      <c r="C68" s="131" t="s">
        <v>241</v>
      </c>
      <c r="D68" s="131" t="s">
        <v>242</v>
      </c>
      <c r="E68" s="131" t="s">
        <v>243</v>
      </c>
      <c r="F68" s="131" t="s">
        <v>244</v>
      </c>
      <c r="G68" s="131" t="s">
        <v>245</v>
      </c>
      <c r="H68" s="131" t="s">
        <v>246</v>
      </c>
      <c r="I68" s="131" t="s">
        <v>247</v>
      </c>
      <c r="J68" s="131" t="s">
        <v>248</v>
      </c>
      <c r="K68" s="131" t="s">
        <v>249</v>
      </c>
      <c r="L68" s="144" t="s">
        <v>257</v>
      </c>
    </row>
    <row r="69" spans="1:12" ht="15.75" customHeight="1" x14ac:dyDescent="0.3">
      <c r="A69" s="132"/>
      <c r="B69" s="133">
        <v>5</v>
      </c>
      <c r="C69" s="133">
        <f>'Parametri Toby'!P42</f>
        <v>4</v>
      </c>
      <c r="D69" s="133">
        <f>'Parametri Toby'!P43</f>
        <v>3.5</v>
      </c>
      <c r="E69" s="120">
        <f t="shared" ref="E69:E73" si="55">SUM(C69:D69)</f>
        <v>7.5</v>
      </c>
      <c r="F69" s="134">
        <f t="shared" ref="F69:F73" si="56">60/E69</f>
        <v>8</v>
      </c>
      <c r="G69" s="134">
        <f t="shared" ref="G69:G73" si="57">F69*C69</f>
        <v>32</v>
      </c>
      <c r="H69" s="120">
        <f>'Parametri Toby'!P5</f>
        <v>123</v>
      </c>
      <c r="I69" s="134">
        <f>H69*G69/1000</f>
        <v>3.9359999999999999</v>
      </c>
      <c r="J69" s="133">
        <v>4.7</v>
      </c>
      <c r="K69" s="134">
        <f t="shared" ref="K69:K73" si="58">J69*I69</f>
        <v>18.499200000000002</v>
      </c>
      <c r="L69" s="145"/>
    </row>
    <row r="70" spans="1:12" ht="15" x14ac:dyDescent="0.3">
      <c r="A70" s="132"/>
      <c r="B70" s="133">
        <v>4</v>
      </c>
      <c r="C70" s="133">
        <f>'Parametri Toby'!P40</f>
        <v>3.5</v>
      </c>
      <c r="D70" s="133">
        <f>'Parametri Toby'!P41</f>
        <v>3.5</v>
      </c>
      <c r="E70" s="120">
        <f t="shared" si="55"/>
        <v>7</v>
      </c>
      <c r="F70" s="134">
        <f t="shared" si="56"/>
        <v>8.5714285714285712</v>
      </c>
      <c r="G70" s="134">
        <f t="shared" si="57"/>
        <v>30</v>
      </c>
      <c r="H70" s="120">
        <f>'Parametri Toby'!P5</f>
        <v>123</v>
      </c>
      <c r="I70" s="134">
        <f t="shared" ref="I70:I73" si="59">F70*C70*H70/1000</f>
        <v>3.69</v>
      </c>
      <c r="J70" s="133">
        <v>4.7</v>
      </c>
      <c r="K70" s="134">
        <f t="shared" si="58"/>
        <v>17.343</v>
      </c>
      <c r="L70" s="145"/>
    </row>
    <row r="71" spans="1:12" ht="15" x14ac:dyDescent="0.3">
      <c r="A71" s="132"/>
      <c r="B71" s="133">
        <v>3</v>
      </c>
      <c r="C71" s="133">
        <f>'Parametri Toby'!P38</f>
        <v>2.6</v>
      </c>
      <c r="D71" s="133">
        <f>'Parametri Toby'!P39</f>
        <v>3.5</v>
      </c>
      <c r="E71" s="120">
        <f t="shared" si="55"/>
        <v>6.1</v>
      </c>
      <c r="F71" s="134">
        <f t="shared" si="56"/>
        <v>9.8360655737704921</v>
      </c>
      <c r="G71" s="134">
        <f t="shared" si="57"/>
        <v>25.57377049180328</v>
      </c>
      <c r="H71" s="120">
        <f>'Parametri Toby'!P5</f>
        <v>123</v>
      </c>
      <c r="I71" s="134">
        <f t="shared" si="59"/>
        <v>3.1455737704918034</v>
      </c>
      <c r="J71" s="133">
        <v>4.7</v>
      </c>
      <c r="K71" s="134">
        <f t="shared" si="58"/>
        <v>14.784196721311476</v>
      </c>
      <c r="L71" s="145"/>
    </row>
    <row r="72" spans="1:12" ht="15" x14ac:dyDescent="0.3">
      <c r="A72" s="132"/>
      <c r="B72" s="133">
        <v>2</v>
      </c>
      <c r="C72" s="133">
        <f>'Parametri Toby'!P36</f>
        <v>2</v>
      </c>
      <c r="D72" s="133">
        <f>'Parametri Toby'!P37</f>
        <v>3.5</v>
      </c>
      <c r="E72" s="120">
        <f t="shared" si="55"/>
        <v>5.5</v>
      </c>
      <c r="F72" s="134">
        <f t="shared" si="56"/>
        <v>10.909090909090908</v>
      </c>
      <c r="G72" s="134">
        <f t="shared" si="57"/>
        <v>21.818181818181817</v>
      </c>
      <c r="H72" s="120">
        <f>'Parametri Toby'!P5</f>
        <v>123</v>
      </c>
      <c r="I72" s="134">
        <f t="shared" si="59"/>
        <v>2.6836363636363636</v>
      </c>
      <c r="J72" s="133">
        <v>4.7</v>
      </c>
      <c r="K72" s="134">
        <f t="shared" si="58"/>
        <v>12.613090909090909</v>
      </c>
      <c r="L72" s="145"/>
    </row>
    <row r="73" spans="1:12" ht="15" x14ac:dyDescent="0.3">
      <c r="A73" s="132"/>
      <c r="B73" s="133">
        <v>1</v>
      </c>
      <c r="C73" s="133">
        <f>'Parametri Toby'!P34</f>
        <v>1.5</v>
      </c>
      <c r="D73" s="133">
        <f>'Parametri Toby'!P35</f>
        <v>4</v>
      </c>
      <c r="E73" s="120">
        <f t="shared" si="55"/>
        <v>5.5</v>
      </c>
      <c r="F73" s="134">
        <f t="shared" si="56"/>
        <v>10.909090909090908</v>
      </c>
      <c r="G73" s="134">
        <f t="shared" si="57"/>
        <v>16.363636363636363</v>
      </c>
      <c r="H73" s="120">
        <f>'Parametri Toby'!P5</f>
        <v>123</v>
      </c>
      <c r="I73" s="134">
        <f t="shared" si="59"/>
        <v>2.0127272727272727</v>
      </c>
      <c r="J73" s="133">
        <v>4.7</v>
      </c>
      <c r="K73" s="134">
        <f t="shared" si="58"/>
        <v>9.4598181818181821</v>
      </c>
      <c r="L73" s="145"/>
    </row>
    <row r="74" spans="1:12" ht="66" x14ac:dyDescent="0.2">
      <c r="A74" s="130" t="str">
        <f>'Parametri Toby'!Q1</f>
        <v>Zoran Sabac</v>
      </c>
      <c r="B74" s="131" t="s">
        <v>240</v>
      </c>
      <c r="C74" s="131" t="s">
        <v>241</v>
      </c>
      <c r="D74" s="131" t="s">
        <v>242</v>
      </c>
      <c r="E74" s="131" t="s">
        <v>243</v>
      </c>
      <c r="F74" s="131" t="s">
        <v>244</v>
      </c>
      <c r="G74" s="131" t="s">
        <v>245</v>
      </c>
      <c r="H74" s="131" t="s">
        <v>246</v>
      </c>
      <c r="I74" s="131" t="s">
        <v>247</v>
      </c>
      <c r="J74" s="131" t="s">
        <v>248</v>
      </c>
      <c r="K74" s="131" t="s">
        <v>249</v>
      </c>
      <c r="L74" s="144" t="s">
        <v>256</v>
      </c>
    </row>
    <row r="75" spans="1:12" ht="15" x14ac:dyDescent="0.3">
      <c r="A75" s="132"/>
      <c r="B75" s="133">
        <v>5</v>
      </c>
      <c r="C75" s="133">
        <f>'Parametri Toby'!Q42</f>
        <v>3</v>
      </c>
      <c r="D75" s="133">
        <f>'Parametri Toby'!Q43</f>
        <v>3.5</v>
      </c>
      <c r="E75" s="120">
        <f t="shared" ref="E75:E79" si="60">SUM(C75:D75)</f>
        <v>6.5</v>
      </c>
      <c r="F75" s="134">
        <f t="shared" ref="F75:F79" si="61">60/E75</f>
        <v>9.2307692307692299</v>
      </c>
      <c r="G75" s="134">
        <f t="shared" ref="G75:G79" si="62">F75*C75</f>
        <v>27.69230769230769</v>
      </c>
      <c r="H75" s="120">
        <f>'Parametri Toby'!Q5</f>
        <v>123</v>
      </c>
      <c r="I75" s="134">
        <f>H75*G75/1000</f>
        <v>3.4061538461538459</v>
      </c>
      <c r="J75" s="133">
        <v>4.7</v>
      </c>
      <c r="K75" s="134">
        <f t="shared" ref="K75:K79" si="63">J75*I75</f>
        <v>16.008923076923075</v>
      </c>
      <c r="L75" s="145"/>
    </row>
    <row r="76" spans="1:12" ht="15" x14ac:dyDescent="0.3">
      <c r="A76" s="132"/>
      <c r="B76" s="133">
        <v>4</v>
      </c>
      <c r="C76" s="133">
        <f>'Parametri Toby'!Q40</f>
        <v>2.1</v>
      </c>
      <c r="D76" s="133">
        <f>'Parametri Toby'!Q41</f>
        <v>3.5</v>
      </c>
      <c r="E76" s="120">
        <f t="shared" si="60"/>
        <v>5.6</v>
      </c>
      <c r="F76" s="134">
        <f t="shared" si="61"/>
        <v>10.714285714285715</v>
      </c>
      <c r="G76" s="134">
        <f t="shared" si="62"/>
        <v>22.500000000000004</v>
      </c>
      <c r="H76" s="120">
        <f>'Parametri Toby'!Q5</f>
        <v>123</v>
      </c>
      <c r="I76" s="134">
        <f t="shared" ref="I76:I79" si="64">F76*C76*H76/1000</f>
        <v>2.7675000000000005</v>
      </c>
      <c r="J76" s="133">
        <v>4.7</v>
      </c>
      <c r="K76" s="134">
        <f t="shared" si="63"/>
        <v>13.007250000000003</v>
      </c>
      <c r="L76" s="145"/>
    </row>
    <row r="77" spans="1:12" ht="15" x14ac:dyDescent="0.3">
      <c r="A77" s="132"/>
      <c r="B77" s="133">
        <v>3</v>
      </c>
      <c r="C77" s="133">
        <f>'Parametri Toby'!Q38</f>
        <v>1.7</v>
      </c>
      <c r="D77" s="133">
        <f>'Parametri Toby'!Q39</f>
        <v>3.5</v>
      </c>
      <c r="E77" s="120">
        <f t="shared" si="60"/>
        <v>5.2</v>
      </c>
      <c r="F77" s="134">
        <f t="shared" si="61"/>
        <v>11.538461538461538</v>
      </c>
      <c r="G77" s="134">
        <f t="shared" si="62"/>
        <v>19.615384615384613</v>
      </c>
      <c r="H77" s="120">
        <f>'Parametri Toby'!Q5</f>
        <v>123</v>
      </c>
      <c r="I77" s="134">
        <f t="shared" si="64"/>
        <v>2.4126923076923075</v>
      </c>
      <c r="J77" s="133">
        <v>4.7</v>
      </c>
      <c r="K77" s="134">
        <f t="shared" si="63"/>
        <v>11.339653846153846</v>
      </c>
      <c r="L77" s="145"/>
    </row>
    <row r="78" spans="1:12" ht="15" x14ac:dyDescent="0.3">
      <c r="A78" s="132"/>
      <c r="B78" s="133">
        <v>2</v>
      </c>
      <c r="C78" s="133">
        <f>'Parametri Toby'!Q36</f>
        <v>1.2</v>
      </c>
      <c r="D78" s="133">
        <f>'Parametri Toby'!Q37</f>
        <v>3.5</v>
      </c>
      <c r="E78" s="120">
        <f t="shared" si="60"/>
        <v>4.7</v>
      </c>
      <c r="F78" s="134">
        <f t="shared" si="61"/>
        <v>12.76595744680851</v>
      </c>
      <c r="G78" s="134">
        <f t="shared" si="62"/>
        <v>15.319148936170212</v>
      </c>
      <c r="H78" s="120">
        <f>'Parametri Toby'!Q5</f>
        <v>123</v>
      </c>
      <c r="I78" s="134">
        <f t="shared" si="64"/>
        <v>1.884255319148936</v>
      </c>
      <c r="J78" s="133">
        <v>4.7</v>
      </c>
      <c r="K78" s="134">
        <f t="shared" si="63"/>
        <v>8.8559999999999999</v>
      </c>
      <c r="L78" s="145"/>
    </row>
    <row r="79" spans="1:12" ht="15" x14ac:dyDescent="0.3">
      <c r="A79" s="132"/>
      <c r="B79" s="133">
        <v>1</v>
      </c>
      <c r="C79" s="133">
        <f>'Parametri Toby'!Q34</f>
        <v>0.7</v>
      </c>
      <c r="D79" s="133">
        <f>'Parametri Toby'!Q35</f>
        <v>3.5</v>
      </c>
      <c r="E79" s="120">
        <f t="shared" si="60"/>
        <v>4.2</v>
      </c>
      <c r="F79" s="134">
        <f t="shared" si="61"/>
        <v>14.285714285714285</v>
      </c>
      <c r="G79" s="134">
        <f t="shared" si="62"/>
        <v>9.9999999999999982</v>
      </c>
      <c r="H79" s="120">
        <f>'Parametri Toby'!Q5</f>
        <v>123</v>
      </c>
      <c r="I79" s="134">
        <f t="shared" si="64"/>
        <v>1.2299999999999998</v>
      </c>
      <c r="J79" s="133">
        <v>4.7</v>
      </c>
      <c r="K79" s="134">
        <f t="shared" si="63"/>
        <v>5.7809999999999988</v>
      </c>
      <c r="L79" s="145"/>
    </row>
    <row r="80" spans="1:12" ht="66" x14ac:dyDescent="0.2">
      <c r="A80" s="130" t="str">
        <f>'Parametri Toby'!R1</f>
        <v>vukpiper</v>
      </c>
      <c r="B80" s="131" t="s">
        <v>240</v>
      </c>
      <c r="C80" s="131" t="s">
        <v>241</v>
      </c>
      <c r="D80" s="131" t="s">
        <v>242</v>
      </c>
      <c r="E80" s="131" t="s">
        <v>243</v>
      </c>
      <c r="F80" s="131" t="s">
        <v>244</v>
      </c>
      <c r="G80" s="131" t="s">
        <v>245</v>
      </c>
      <c r="H80" s="131" t="s">
        <v>246</v>
      </c>
      <c r="I80" s="131" t="s">
        <v>247</v>
      </c>
      <c r="J80" s="131" t="s">
        <v>248</v>
      </c>
      <c r="K80" s="131" t="s">
        <v>249</v>
      </c>
      <c r="L80" s="144" t="s">
        <v>256</v>
      </c>
    </row>
    <row r="81" spans="1:12" ht="15" x14ac:dyDescent="0.3">
      <c r="A81" s="132"/>
      <c r="B81" s="133">
        <v>5</v>
      </c>
      <c r="C81" s="133">
        <f>'Parametri Toby'!R42</f>
        <v>4.2</v>
      </c>
      <c r="D81" s="133">
        <f>'Parametri Toby'!R43</f>
        <v>3.5</v>
      </c>
      <c r="E81" s="120">
        <f t="shared" ref="E81:E85" si="65">SUM(C81:D81)</f>
        <v>7.7</v>
      </c>
      <c r="F81" s="134">
        <f t="shared" ref="F81:F85" si="66">60/E81</f>
        <v>7.7922077922077921</v>
      </c>
      <c r="G81" s="134">
        <f t="shared" ref="G81:G85" si="67">F81*C81</f>
        <v>32.727272727272727</v>
      </c>
      <c r="H81" s="120">
        <f>'Parametri Toby'!R5</f>
        <v>115</v>
      </c>
      <c r="I81" s="134">
        <f>H81*G81/1000</f>
        <v>3.7636363636363637</v>
      </c>
      <c r="J81" s="133">
        <v>4.7</v>
      </c>
      <c r="K81" s="134">
        <f t="shared" ref="K81:K85" si="68">J81*I81</f>
        <v>17.689090909090911</v>
      </c>
      <c r="L81" s="145"/>
    </row>
    <row r="82" spans="1:12" ht="15" x14ac:dyDescent="0.3">
      <c r="A82" s="132"/>
      <c r="B82" s="133">
        <v>4</v>
      </c>
      <c r="C82" s="133">
        <f>'Parametri Toby'!R40</f>
        <v>3.4</v>
      </c>
      <c r="D82" s="133">
        <f>'Parametri Toby'!R41</f>
        <v>3.5</v>
      </c>
      <c r="E82" s="120">
        <f t="shared" si="65"/>
        <v>6.9</v>
      </c>
      <c r="F82" s="134">
        <f t="shared" si="66"/>
        <v>8.695652173913043</v>
      </c>
      <c r="G82" s="134">
        <f t="shared" si="67"/>
        <v>29.565217391304344</v>
      </c>
      <c r="H82" s="120">
        <f>'Parametri Toby'!R5</f>
        <v>115</v>
      </c>
      <c r="I82" s="134">
        <f t="shared" ref="I82:I85" si="69">F82*C82*H82/1000</f>
        <v>3.3999999999999995</v>
      </c>
      <c r="J82" s="133">
        <v>4.7</v>
      </c>
      <c r="K82" s="134">
        <f t="shared" si="68"/>
        <v>15.979999999999999</v>
      </c>
      <c r="L82" s="145"/>
    </row>
    <row r="83" spans="1:12" ht="15" x14ac:dyDescent="0.3">
      <c r="A83" s="132"/>
      <c r="B83" s="133">
        <v>3</v>
      </c>
      <c r="C83" s="133">
        <f>'Parametri Toby'!R38</f>
        <v>2.7</v>
      </c>
      <c r="D83" s="133">
        <f>'Parametri Toby'!R39</f>
        <v>3.5</v>
      </c>
      <c r="E83" s="120">
        <f t="shared" si="65"/>
        <v>6.2</v>
      </c>
      <c r="F83" s="134">
        <f t="shared" si="66"/>
        <v>9.67741935483871</v>
      </c>
      <c r="G83" s="134">
        <f t="shared" si="67"/>
        <v>26.12903225806452</v>
      </c>
      <c r="H83" s="120">
        <f>'Parametri Toby'!R5</f>
        <v>115</v>
      </c>
      <c r="I83" s="134">
        <f t="shared" si="69"/>
        <v>3.0048387096774198</v>
      </c>
      <c r="J83" s="133">
        <v>4.7</v>
      </c>
      <c r="K83" s="134">
        <f t="shared" si="68"/>
        <v>14.122741935483873</v>
      </c>
      <c r="L83" s="145"/>
    </row>
    <row r="84" spans="1:12" ht="15" x14ac:dyDescent="0.3">
      <c r="A84" s="132"/>
      <c r="B84" s="133">
        <v>2</v>
      </c>
      <c r="C84" s="133">
        <f>'Parametri Toby'!R36</f>
        <v>2.1</v>
      </c>
      <c r="D84" s="133">
        <f>'Parametri Toby'!R37</f>
        <v>3.5</v>
      </c>
      <c r="E84" s="120">
        <f t="shared" si="65"/>
        <v>5.6</v>
      </c>
      <c r="F84" s="134">
        <f t="shared" si="66"/>
        <v>10.714285714285715</v>
      </c>
      <c r="G84" s="134">
        <f t="shared" si="67"/>
        <v>22.500000000000004</v>
      </c>
      <c r="H84" s="120">
        <f>'Parametri Toby'!R5</f>
        <v>115</v>
      </c>
      <c r="I84" s="134">
        <f t="shared" si="69"/>
        <v>2.5875000000000004</v>
      </c>
      <c r="J84" s="133">
        <v>4.7</v>
      </c>
      <c r="K84" s="134">
        <f t="shared" si="68"/>
        <v>12.161250000000003</v>
      </c>
      <c r="L84" s="145"/>
    </row>
    <row r="85" spans="1:12" ht="15" x14ac:dyDescent="0.3">
      <c r="A85" s="132"/>
      <c r="B85" s="133">
        <v>1</v>
      </c>
      <c r="C85" s="133">
        <f>'Parametri Toby'!R34</f>
        <v>1.6</v>
      </c>
      <c r="D85" s="133">
        <f>'Parametri Toby'!R35</f>
        <v>3.5</v>
      </c>
      <c r="E85" s="120">
        <f t="shared" si="65"/>
        <v>5.0999999999999996</v>
      </c>
      <c r="F85" s="134">
        <f t="shared" si="66"/>
        <v>11.764705882352942</v>
      </c>
      <c r="G85" s="134">
        <f t="shared" si="67"/>
        <v>18.823529411764707</v>
      </c>
      <c r="H85" s="120">
        <f>'Parametri Toby'!R5</f>
        <v>115</v>
      </c>
      <c r="I85" s="134">
        <f t="shared" si="69"/>
        <v>2.1647058823529415</v>
      </c>
      <c r="J85" s="133">
        <v>4.7</v>
      </c>
      <c r="K85" s="134">
        <f t="shared" si="68"/>
        <v>10.174117647058825</v>
      </c>
      <c r="L85" s="145"/>
    </row>
    <row r="86" spans="1:12" ht="66" x14ac:dyDescent="0.2">
      <c r="A86" s="130" t="str">
        <f>'Parametri Toby'!S1</f>
        <v>jugordana</v>
      </c>
      <c r="B86" s="131" t="s">
        <v>240</v>
      </c>
      <c r="C86" s="131" t="s">
        <v>241</v>
      </c>
      <c r="D86" s="131" t="s">
        <v>242</v>
      </c>
      <c r="E86" s="131" t="s">
        <v>243</v>
      </c>
      <c r="F86" s="131" t="s">
        <v>244</v>
      </c>
      <c r="G86" s="131" t="s">
        <v>245</v>
      </c>
      <c r="H86" s="131" t="s">
        <v>246</v>
      </c>
      <c r="I86" s="131" t="s">
        <v>247</v>
      </c>
      <c r="J86" s="131" t="s">
        <v>248</v>
      </c>
      <c r="K86" s="131" t="s">
        <v>249</v>
      </c>
      <c r="L86" s="144" t="s">
        <v>256</v>
      </c>
    </row>
    <row r="87" spans="1:12" ht="15" x14ac:dyDescent="0.3">
      <c r="A87" s="132"/>
      <c r="B87" s="133">
        <v>5</v>
      </c>
      <c r="C87" s="133">
        <f>'Parametri Toby'!S42</f>
        <v>4.5</v>
      </c>
      <c r="D87" s="133">
        <f>'Parametri Toby'!S43</f>
        <v>5.5</v>
      </c>
      <c r="E87" s="120">
        <f t="shared" ref="E87:E91" si="70">SUM(C87:D87)</f>
        <v>10</v>
      </c>
      <c r="F87" s="134">
        <f t="shared" ref="F87:F91" si="71">60/E87</f>
        <v>6</v>
      </c>
      <c r="G87" s="134">
        <f t="shared" ref="G87:G91" si="72">F87*C87</f>
        <v>27</v>
      </c>
      <c r="H87" s="120">
        <f>'Parametri Toby'!S5</f>
        <v>140</v>
      </c>
      <c r="I87" s="134">
        <f>H87*G87/1000</f>
        <v>3.78</v>
      </c>
      <c r="J87" s="133">
        <v>4.7</v>
      </c>
      <c r="K87" s="134">
        <f t="shared" ref="K87:K91" si="73">J87*I87</f>
        <v>17.765999999999998</v>
      </c>
      <c r="L87" s="145"/>
    </row>
    <row r="88" spans="1:12" ht="15" x14ac:dyDescent="0.3">
      <c r="A88" s="132"/>
      <c r="B88" s="133">
        <v>4</v>
      </c>
      <c r="C88" s="133">
        <f>'Parametri Toby'!S40</f>
        <v>3.5</v>
      </c>
      <c r="D88" s="133">
        <f>'Parametri Toby'!S41</f>
        <v>6.5</v>
      </c>
      <c r="E88" s="120">
        <f t="shared" si="70"/>
        <v>10</v>
      </c>
      <c r="F88" s="134">
        <f t="shared" si="71"/>
        <v>6</v>
      </c>
      <c r="G88" s="134">
        <f t="shared" si="72"/>
        <v>21</v>
      </c>
      <c r="H88" s="120">
        <f>'Parametri Toby'!S5</f>
        <v>140</v>
      </c>
      <c r="I88" s="134">
        <f t="shared" ref="I88:I91" si="74">F88*C88*H88/1000</f>
        <v>2.94</v>
      </c>
      <c r="J88" s="133">
        <v>4.7</v>
      </c>
      <c r="K88" s="134">
        <f t="shared" si="73"/>
        <v>13.818</v>
      </c>
      <c r="L88" s="145"/>
    </row>
    <row r="89" spans="1:12" ht="15" x14ac:dyDescent="0.3">
      <c r="A89" s="132"/>
      <c r="B89" s="133">
        <v>3</v>
      </c>
      <c r="C89" s="133">
        <f>'Parametri Toby'!S38</f>
        <v>3</v>
      </c>
      <c r="D89" s="133">
        <f>'Parametri Toby'!S39</f>
        <v>7</v>
      </c>
      <c r="E89" s="120">
        <f t="shared" si="70"/>
        <v>10</v>
      </c>
      <c r="F89" s="134">
        <f t="shared" si="71"/>
        <v>6</v>
      </c>
      <c r="G89" s="134">
        <f t="shared" si="72"/>
        <v>18</v>
      </c>
      <c r="H89" s="120">
        <f>'Parametri Toby'!S5</f>
        <v>140</v>
      </c>
      <c r="I89" s="134">
        <f t="shared" si="74"/>
        <v>2.52</v>
      </c>
      <c r="J89" s="133">
        <v>4.7</v>
      </c>
      <c r="K89" s="134">
        <f t="shared" si="73"/>
        <v>11.844000000000001</v>
      </c>
      <c r="L89" s="145"/>
    </row>
    <row r="90" spans="1:12" ht="15" x14ac:dyDescent="0.3">
      <c r="A90" s="132"/>
      <c r="B90" s="133">
        <v>2</v>
      </c>
      <c r="C90" s="133">
        <f>'Parametri Toby'!S36</f>
        <v>2.1</v>
      </c>
      <c r="D90" s="133">
        <f>'Parametri Toby'!S37</f>
        <v>7.9</v>
      </c>
      <c r="E90" s="120">
        <f t="shared" si="70"/>
        <v>10</v>
      </c>
      <c r="F90" s="134">
        <f t="shared" si="71"/>
        <v>6</v>
      </c>
      <c r="G90" s="134">
        <f t="shared" si="72"/>
        <v>12.600000000000001</v>
      </c>
      <c r="H90" s="120">
        <f>'Parametri Toby'!S5</f>
        <v>140</v>
      </c>
      <c r="I90" s="134">
        <f t="shared" si="74"/>
        <v>1.7640000000000002</v>
      </c>
      <c r="J90" s="133">
        <v>4.7</v>
      </c>
      <c r="K90" s="134">
        <f t="shared" si="73"/>
        <v>8.2908000000000008</v>
      </c>
      <c r="L90" s="145"/>
    </row>
    <row r="91" spans="1:12" ht="15" x14ac:dyDescent="0.3">
      <c r="A91" s="132"/>
      <c r="B91" s="133">
        <v>1</v>
      </c>
      <c r="C91" s="133">
        <f>'Parametri Toby'!S34</f>
        <v>1.5</v>
      </c>
      <c r="D91" s="133">
        <f>'Parametri Toby'!S35</f>
        <v>8.5</v>
      </c>
      <c r="E91" s="120">
        <f t="shared" si="70"/>
        <v>10</v>
      </c>
      <c r="F91" s="134">
        <f t="shared" si="71"/>
        <v>6</v>
      </c>
      <c r="G91" s="134">
        <f t="shared" si="72"/>
        <v>9</v>
      </c>
      <c r="H91" s="120">
        <f>'Parametri Toby'!S5</f>
        <v>140</v>
      </c>
      <c r="I91" s="134">
        <f t="shared" si="74"/>
        <v>1.26</v>
      </c>
      <c r="J91" s="133">
        <v>4.7</v>
      </c>
      <c r="K91" s="134">
        <f t="shared" si="73"/>
        <v>5.9220000000000006</v>
      </c>
      <c r="L91" s="145"/>
    </row>
    <row r="92" spans="1:12" ht="66" x14ac:dyDescent="0.2">
      <c r="A92" s="130" t="str">
        <f>'Parametri Toby'!T1</f>
        <v>bulevarterm</v>
      </c>
      <c r="B92" s="131" t="s">
        <v>240</v>
      </c>
      <c r="C92" s="131" t="s">
        <v>241</v>
      </c>
      <c r="D92" s="131" t="s">
        <v>242</v>
      </c>
      <c r="E92" s="131" t="s">
        <v>243</v>
      </c>
      <c r="F92" s="131" t="s">
        <v>244</v>
      </c>
      <c r="G92" s="131" t="s">
        <v>245</v>
      </c>
      <c r="H92" s="131" t="s">
        <v>246</v>
      </c>
      <c r="I92" s="131" t="s">
        <v>247</v>
      </c>
      <c r="J92" s="131" t="s">
        <v>248</v>
      </c>
      <c r="K92" s="131" t="s">
        <v>249</v>
      </c>
      <c r="L92" s="144" t="s">
        <v>256</v>
      </c>
    </row>
    <row r="93" spans="1:12" ht="15" x14ac:dyDescent="0.3">
      <c r="A93" s="132"/>
      <c r="B93" s="133">
        <v>5</v>
      </c>
      <c r="C93" s="133">
        <f>'Parametri Toby'!T42</f>
        <v>4.5999999999999996</v>
      </c>
      <c r="D93" s="133">
        <f>'Parametri Toby'!T43</f>
        <v>3.5</v>
      </c>
      <c r="E93" s="120">
        <f t="shared" ref="E93:E97" si="75">SUM(C93:D93)</f>
        <v>8.1</v>
      </c>
      <c r="F93" s="134">
        <f t="shared" ref="F93:F97" si="76">60/E93</f>
        <v>7.4074074074074074</v>
      </c>
      <c r="G93" s="134">
        <f t="shared" ref="G93:G97" si="77">F93*C93</f>
        <v>34.074074074074069</v>
      </c>
      <c r="H93" s="120">
        <f>'Parametri Toby'!T5</f>
        <v>280</v>
      </c>
      <c r="I93" s="134">
        <f>H93*G93/1000</f>
        <v>9.5407407407407394</v>
      </c>
      <c r="J93" s="133">
        <v>4.7</v>
      </c>
      <c r="K93" s="134">
        <f t="shared" ref="K93:K97" si="78">J93*I93</f>
        <v>44.84148148148148</v>
      </c>
      <c r="L93" s="145"/>
    </row>
    <row r="94" spans="1:12" ht="15" x14ac:dyDescent="0.3">
      <c r="A94" s="132"/>
      <c r="B94" s="133">
        <v>4</v>
      </c>
      <c r="C94" s="133">
        <f>'Parametri Toby'!T40</f>
        <v>3.5</v>
      </c>
      <c r="D94" s="133">
        <f>'Parametri Toby'!T41</f>
        <v>3.3</v>
      </c>
      <c r="E94" s="120">
        <f t="shared" si="75"/>
        <v>6.8</v>
      </c>
      <c r="F94" s="134">
        <f t="shared" si="76"/>
        <v>8.8235294117647065</v>
      </c>
      <c r="G94" s="134">
        <f t="shared" si="77"/>
        <v>30.882352941176471</v>
      </c>
      <c r="H94" s="120">
        <f>'Parametri Toby'!T5</f>
        <v>280</v>
      </c>
      <c r="I94" s="134">
        <f t="shared" ref="I94:I97" si="79">F94*C94*H94/1000</f>
        <v>8.647058823529413</v>
      </c>
      <c r="J94" s="133">
        <v>4.7</v>
      </c>
      <c r="K94" s="134">
        <f t="shared" si="78"/>
        <v>40.641176470588242</v>
      </c>
      <c r="L94" s="145"/>
    </row>
    <row r="95" spans="1:12" ht="15" x14ac:dyDescent="0.3">
      <c r="A95" s="132"/>
      <c r="B95" s="133">
        <v>3</v>
      </c>
      <c r="C95" s="133">
        <f>'Parametri Toby'!T38</f>
        <v>2.5</v>
      </c>
      <c r="D95" s="133">
        <f>'Parametri Toby'!T39</f>
        <v>3.5</v>
      </c>
      <c r="E95" s="120">
        <f t="shared" si="75"/>
        <v>6</v>
      </c>
      <c r="F95" s="134">
        <f t="shared" si="76"/>
        <v>10</v>
      </c>
      <c r="G95" s="134">
        <f t="shared" si="77"/>
        <v>25</v>
      </c>
      <c r="H95" s="120">
        <f>'Parametri Toby'!T5</f>
        <v>280</v>
      </c>
      <c r="I95" s="134">
        <f t="shared" si="79"/>
        <v>7</v>
      </c>
      <c r="J95" s="133">
        <v>4.7</v>
      </c>
      <c r="K95" s="134">
        <f t="shared" si="78"/>
        <v>32.9</v>
      </c>
      <c r="L95" s="145"/>
    </row>
    <row r="96" spans="1:12" ht="15" x14ac:dyDescent="0.3">
      <c r="A96" s="132"/>
      <c r="B96" s="133">
        <v>2</v>
      </c>
      <c r="C96" s="133">
        <f>'Parametri Toby'!T36</f>
        <v>1</v>
      </c>
      <c r="D96" s="133">
        <f>'Parametri Toby'!T37</f>
        <v>3.5</v>
      </c>
      <c r="E96" s="120">
        <f t="shared" si="75"/>
        <v>4.5</v>
      </c>
      <c r="F96" s="134">
        <f t="shared" si="76"/>
        <v>13.333333333333334</v>
      </c>
      <c r="G96" s="134">
        <f t="shared" si="77"/>
        <v>13.333333333333334</v>
      </c>
      <c r="H96" s="120">
        <f>'Parametri Toby'!T5</f>
        <v>280</v>
      </c>
      <c r="I96" s="134">
        <f t="shared" si="79"/>
        <v>3.7333333333333334</v>
      </c>
      <c r="J96" s="133">
        <v>4.7</v>
      </c>
      <c r="K96" s="134">
        <f t="shared" si="78"/>
        <v>17.546666666666667</v>
      </c>
      <c r="L96" s="145"/>
    </row>
    <row r="97" spans="1:12" ht="15" x14ac:dyDescent="0.3">
      <c r="A97" s="132"/>
      <c r="B97" s="133">
        <v>1</v>
      </c>
      <c r="C97" s="133">
        <f>'Parametri Toby'!T34</f>
        <v>0.5</v>
      </c>
      <c r="D97" s="133">
        <f>'Parametri Toby'!T35</f>
        <v>3.5</v>
      </c>
      <c r="E97" s="120">
        <f t="shared" si="75"/>
        <v>4</v>
      </c>
      <c r="F97" s="134">
        <f t="shared" si="76"/>
        <v>15</v>
      </c>
      <c r="G97" s="134">
        <f t="shared" si="77"/>
        <v>7.5</v>
      </c>
      <c r="H97" s="120">
        <f>'Parametri Toby'!T5</f>
        <v>280</v>
      </c>
      <c r="I97" s="134">
        <f t="shared" si="79"/>
        <v>2.1</v>
      </c>
      <c r="J97" s="133">
        <v>4.7</v>
      </c>
      <c r="K97" s="134">
        <f t="shared" si="78"/>
        <v>9.870000000000001</v>
      </c>
      <c r="L97" s="145"/>
    </row>
    <row r="98" spans="1:12" ht="33" customHeight="1" x14ac:dyDescent="0.2">
      <c r="A98" s="130" t="str">
        <f>'Parametri Toby'!U1</f>
        <v>andjelko</v>
      </c>
      <c r="B98" s="131" t="s">
        <v>240</v>
      </c>
      <c r="C98" s="131" t="s">
        <v>241</v>
      </c>
      <c r="D98" s="131" t="s">
        <v>242</v>
      </c>
      <c r="E98" s="131" t="s">
        <v>243</v>
      </c>
      <c r="F98" s="131" t="s">
        <v>244</v>
      </c>
      <c r="G98" s="131" t="s">
        <v>245</v>
      </c>
      <c r="H98" s="131" t="s">
        <v>246</v>
      </c>
      <c r="I98" s="131" t="s">
        <v>247</v>
      </c>
      <c r="J98" s="131" t="s">
        <v>248</v>
      </c>
      <c r="K98" s="131" t="s">
        <v>249</v>
      </c>
      <c r="L98" s="144" t="s">
        <v>256</v>
      </c>
    </row>
    <row r="99" spans="1:12" ht="15" x14ac:dyDescent="0.3">
      <c r="A99" s="132"/>
      <c r="B99" s="133">
        <v>5</v>
      </c>
      <c r="C99" s="133">
        <f>'Parametri Toby'!U42</f>
        <v>9</v>
      </c>
      <c r="D99" s="133">
        <f>'Parametri Toby'!U43</f>
        <v>2</v>
      </c>
      <c r="E99" s="120">
        <f t="shared" ref="E99:E103" si="80">SUM(C99:D99)</f>
        <v>11</v>
      </c>
      <c r="F99" s="134">
        <f t="shared" ref="F99:F103" si="81">60/E99</f>
        <v>5.4545454545454541</v>
      </c>
      <c r="G99" s="134">
        <f t="shared" ref="G99:G103" si="82">F99*C99</f>
        <v>49.090909090909086</v>
      </c>
      <c r="H99" s="120">
        <f>'Parametri Toby'!U5</f>
        <v>68</v>
      </c>
      <c r="I99" s="134">
        <f>H99*G99/1000</f>
        <v>3.3381818181818179</v>
      </c>
      <c r="J99" s="133">
        <v>4.7</v>
      </c>
      <c r="K99" s="134">
        <f t="shared" ref="K99:K103" si="83">J99*I99</f>
        <v>15.689454545454545</v>
      </c>
      <c r="L99" s="145"/>
    </row>
    <row r="100" spans="1:12" ht="15" x14ac:dyDescent="0.3">
      <c r="A100" s="132"/>
      <c r="B100" s="133">
        <v>4</v>
      </c>
      <c r="C100" s="133">
        <f>'Parametri Toby'!U40</f>
        <v>2.7</v>
      </c>
      <c r="D100" s="133">
        <f>'Parametri Toby'!U41</f>
        <v>3</v>
      </c>
      <c r="E100" s="120">
        <f t="shared" si="80"/>
        <v>5.7</v>
      </c>
      <c r="F100" s="134">
        <f t="shared" si="81"/>
        <v>10.526315789473683</v>
      </c>
      <c r="G100" s="134">
        <f t="shared" si="82"/>
        <v>28.421052631578945</v>
      </c>
      <c r="H100" s="120">
        <f>'Parametri Toby'!U5</f>
        <v>68</v>
      </c>
      <c r="I100" s="134">
        <f t="shared" ref="I100:I103" si="84">F100*C100*H100/1000</f>
        <v>1.9326315789473683</v>
      </c>
      <c r="J100" s="133">
        <v>4.7</v>
      </c>
      <c r="K100" s="134">
        <f t="shared" si="83"/>
        <v>9.0833684210526311</v>
      </c>
      <c r="L100" s="145"/>
    </row>
    <row r="101" spans="1:12" ht="15" x14ac:dyDescent="0.3">
      <c r="A101" s="132"/>
      <c r="B101" s="133">
        <v>3</v>
      </c>
      <c r="C101" s="133">
        <f>'Parametri Toby'!U38</f>
        <v>2.7</v>
      </c>
      <c r="D101" s="133">
        <f>'Parametri Toby'!U39</f>
        <v>4</v>
      </c>
      <c r="E101" s="120">
        <f t="shared" si="80"/>
        <v>6.7</v>
      </c>
      <c r="F101" s="134">
        <f t="shared" si="81"/>
        <v>8.9552238805970141</v>
      </c>
      <c r="G101" s="134">
        <f t="shared" si="82"/>
        <v>24.17910447761194</v>
      </c>
      <c r="H101" s="120">
        <f>'Parametri Toby'!U5</f>
        <v>68</v>
      </c>
      <c r="I101" s="134">
        <f t="shared" si="84"/>
        <v>1.644179104477612</v>
      </c>
      <c r="J101" s="133">
        <v>4.7</v>
      </c>
      <c r="K101" s="134">
        <f t="shared" si="83"/>
        <v>7.7276417910447766</v>
      </c>
      <c r="L101" s="145"/>
    </row>
    <row r="102" spans="1:12" ht="15" x14ac:dyDescent="0.3">
      <c r="A102" s="132"/>
      <c r="B102" s="133">
        <v>2</v>
      </c>
      <c r="C102" s="133">
        <f>'Parametri Toby'!U36</f>
        <v>1.7</v>
      </c>
      <c r="D102" s="133">
        <f>'Parametri Toby'!U37</f>
        <v>4</v>
      </c>
      <c r="E102" s="120">
        <f t="shared" si="80"/>
        <v>5.7</v>
      </c>
      <c r="F102" s="134">
        <f t="shared" si="81"/>
        <v>10.526315789473683</v>
      </c>
      <c r="G102" s="134">
        <f t="shared" si="82"/>
        <v>17.89473684210526</v>
      </c>
      <c r="H102" s="120">
        <f>'Parametri Toby'!U5</f>
        <v>68</v>
      </c>
      <c r="I102" s="134">
        <f t="shared" si="84"/>
        <v>1.2168421052631577</v>
      </c>
      <c r="J102" s="133">
        <v>4.7</v>
      </c>
      <c r="K102" s="134">
        <f t="shared" si="83"/>
        <v>5.7191578947368411</v>
      </c>
      <c r="L102" s="145"/>
    </row>
    <row r="103" spans="1:12" ht="15" x14ac:dyDescent="0.3">
      <c r="A103" s="132"/>
      <c r="B103" s="133">
        <v>1</v>
      </c>
      <c r="C103" s="133">
        <f>'Parametri Toby'!U34</f>
        <v>1</v>
      </c>
      <c r="D103" s="133">
        <f>'Parametri Toby'!U35</f>
        <v>4</v>
      </c>
      <c r="E103" s="120">
        <f t="shared" si="80"/>
        <v>5</v>
      </c>
      <c r="F103" s="134">
        <f t="shared" si="81"/>
        <v>12</v>
      </c>
      <c r="G103" s="134">
        <f t="shared" si="82"/>
        <v>12</v>
      </c>
      <c r="H103" s="120">
        <f>'Parametri Toby'!U5</f>
        <v>68</v>
      </c>
      <c r="I103" s="134">
        <f t="shared" si="84"/>
        <v>0.81599999999999995</v>
      </c>
      <c r="J103" s="133">
        <v>4.7</v>
      </c>
      <c r="K103" s="134">
        <f t="shared" si="83"/>
        <v>3.8351999999999999</v>
      </c>
      <c r="L103" s="145"/>
    </row>
    <row r="104" spans="1:12" ht="31.5" customHeight="1" x14ac:dyDescent="0.2">
      <c r="A104" s="130" t="str">
        <f>'Parametri Toby'!V1</f>
        <v>mirkant</v>
      </c>
      <c r="B104" s="131" t="s">
        <v>240</v>
      </c>
      <c r="C104" s="131" t="s">
        <v>241</v>
      </c>
      <c r="D104" s="131" t="s">
        <v>242</v>
      </c>
      <c r="E104" s="131" t="s">
        <v>243</v>
      </c>
      <c r="F104" s="131" t="s">
        <v>244</v>
      </c>
      <c r="G104" s="131" t="s">
        <v>245</v>
      </c>
      <c r="H104" s="131" t="s">
        <v>246</v>
      </c>
      <c r="I104" s="131" t="s">
        <v>247</v>
      </c>
      <c r="J104" s="131" t="s">
        <v>248</v>
      </c>
      <c r="K104" s="131" t="s">
        <v>249</v>
      </c>
      <c r="L104" s="144" t="s">
        <v>256</v>
      </c>
    </row>
    <row r="105" spans="1:12" ht="15" x14ac:dyDescent="0.3">
      <c r="A105" s="132"/>
      <c r="B105" s="133">
        <v>5</v>
      </c>
      <c r="C105" s="133">
        <f>'Parametri Toby'!V42</f>
        <v>2</v>
      </c>
      <c r="D105" s="133">
        <f>'Parametri Toby'!V43</f>
        <v>2.2999999999999998</v>
      </c>
      <c r="E105" s="120">
        <f t="shared" ref="E105:E109" si="85">SUM(C105:D105)</f>
        <v>4.3</v>
      </c>
      <c r="F105" s="134">
        <f t="shared" ref="F105:F109" si="86">60/E105</f>
        <v>13.953488372093023</v>
      </c>
      <c r="G105" s="134">
        <f t="shared" ref="G105:G109" si="87">F105*C105</f>
        <v>27.906976744186046</v>
      </c>
      <c r="H105" s="120">
        <f>'Parametri Toby'!V5</f>
        <v>68</v>
      </c>
      <c r="I105" s="134">
        <f>H105*G105/1000</f>
        <v>1.8976744186046512</v>
      </c>
      <c r="J105" s="133">
        <v>4.7</v>
      </c>
      <c r="K105" s="134">
        <f t="shared" ref="K105:K109" si="88">J105*I105</f>
        <v>8.9190697674418615</v>
      </c>
      <c r="L105" s="145"/>
    </row>
    <row r="106" spans="1:12" ht="15" x14ac:dyDescent="0.3">
      <c r="A106" s="132"/>
      <c r="B106" s="133">
        <v>4</v>
      </c>
      <c r="C106" s="133">
        <f>'Parametri Toby'!V40</f>
        <v>1.4</v>
      </c>
      <c r="D106" s="133">
        <f>'Parametri Toby'!V41</f>
        <v>2.6</v>
      </c>
      <c r="E106" s="120">
        <f t="shared" si="85"/>
        <v>4</v>
      </c>
      <c r="F106" s="134">
        <f t="shared" si="86"/>
        <v>15</v>
      </c>
      <c r="G106" s="134">
        <f t="shared" si="87"/>
        <v>21</v>
      </c>
      <c r="H106" s="120">
        <f>'Parametri Toby'!V5</f>
        <v>68</v>
      </c>
      <c r="I106" s="134">
        <f t="shared" ref="I106:I109" si="89">F106*C106*H106/1000</f>
        <v>1.4279999999999999</v>
      </c>
      <c r="J106" s="133">
        <v>4.7</v>
      </c>
      <c r="K106" s="134">
        <f t="shared" si="88"/>
        <v>6.7115999999999998</v>
      </c>
      <c r="L106" s="145"/>
    </row>
    <row r="107" spans="1:12" ht="15" x14ac:dyDescent="0.3">
      <c r="A107" s="132"/>
      <c r="B107" s="133">
        <v>3</v>
      </c>
      <c r="C107" s="133">
        <f>'Parametri Toby'!V38</f>
        <v>1.2</v>
      </c>
      <c r="D107" s="133">
        <f>'Parametri Toby'!V39</f>
        <v>3</v>
      </c>
      <c r="E107" s="120">
        <f t="shared" si="85"/>
        <v>4.2</v>
      </c>
      <c r="F107" s="134">
        <f t="shared" si="86"/>
        <v>14.285714285714285</v>
      </c>
      <c r="G107" s="134">
        <f t="shared" si="87"/>
        <v>17.142857142857142</v>
      </c>
      <c r="H107" s="120">
        <f>'Parametri Toby'!V5</f>
        <v>68</v>
      </c>
      <c r="I107" s="134">
        <f t="shared" si="89"/>
        <v>1.1657142857142857</v>
      </c>
      <c r="J107" s="133">
        <v>4.7</v>
      </c>
      <c r="K107" s="134">
        <f t="shared" si="88"/>
        <v>5.4788571428571426</v>
      </c>
      <c r="L107" s="145"/>
    </row>
    <row r="108" spans="1:12" ht="15" x14ac:dyDescent="0.3">
      <c r="A108" s="132"/>
      <c r="B108" s="133">
        <v>2</v>
      </c>
      <c r="C108" s="133">
        <f>'Parametri Toby'!V36</f>
        <v>0.9</v>
      </c>
      <c r="D108" s="133">
        <f>'Parametri Toby'!V37</f>
        <v>3</v>
      </c>
      <c r="E108" s="120">
        <f t="shared" si="85"/>
        <v>3.9</v>
      </c>
      <c r="F108" s="134">
        <f t="shared" si="86"/>
        <v>15.384615384615385</v>
      </c>
      <c r="G108" s="134">
        <f t="shared" si="87"/>
        <v>13.846153846153847</v>
      </c>
      <c r="H108" s="120">
        <f>'Parametri Toby'!V5</f>
        <v>68</v>
      </c>
      <c r="I108" s="134">
        <f t="shared" si="89"/>
        <v>0.94153846153846155</v>
      </c>
      <c r="J108" s="133">
        <v>4.7</v>
      </c>
      <c r="K108" s="134">
        <f t="shared" si="88"/>
        <v>4.4252307692307697</v>
      </c>
      <c r="L108" s="145"/>
    </row>
    <row r="109" spans="1:12" ht="15" x14ac:dyDescent="0.3">
      <c r="A109" s="132"/>
      <c r="B109" s="133">
        <v>1</v>
      </c>
      <c r="C109" s="133">
        <f>'Parametri Toby'!V34</f>
        <v>0.6</v>
      </c>
      <c r="D109" s="133">
        <f>'Parametri Toby'!V35</f>
        <v>2.8</v>
      </c>
      <c r="E109" s="120">
        <f t="shared" si="85"/>
        <v>3.4</v>
      </c>
      <c r="F109" s="134">
        <f t="shared" si="86"/>
        <v>17.647058823529413</v>
      </c>
      <c r="G109" s="134">
        <f t="shared" si="87"/>
        <v>10.588235294117647</v>
      </c>
      <c r="H109" s="120">
        <f>'Parametri Toby'!V5</f>
        <v>68</v>
      </c>
      <c r="I109" s="134">
        <f t="shared" si="89"/>
        <v>0.72</v>
      </c>
      <c r="J109" s="133">
        <v>4.7</v>
      </c>
      <c r="K109" s="134">
        <f t="shared" si="88"/>
        <v>3.3839999999999999</v>
      </c>
      <c r="L109" s="145"/>
    </row>
    <row r="110" spans="1:12" ht="32.25" customHeight="1" x14ac:dyDescent="0.2">
      <c r="A110" s="130" t="str">
        <f>'Parametri Toby'!W1</f>
        <v xml:space="preserve"> stepa</v>
      </c>
      <c r="B110" s="131" t="s">
        <v>240</v>
      </c>
      <c r="C110" s="131" t="s">
        <v>241</v>
      </c>
      <c r="D110" s="131" t="s">
        <v>242</v>
      </c>
      <c r="E110" s="131" t="s">
        <v>243</v>
      </c>
      <c r="F110" s="131" t="s">
        <v>244</v>
      </c>
      <c r="G110" s="131" t="s">
        <v>245</v>
      </c>
      <c r="H110" s="131" t="s">
        <v>246</v>
      </c>
      <c r="I110" s="131" t="s">
        <v>247</v>
      </c>
      <c r="J110" s="131" t="s">
        <v>248</v>
      </c>
      <c r="K110" s="131" t="s">
        <v>249</v>
      </c>
      <c r="L110" s="144" t="s">
        <v>256</v>
      </c>
    </row>
    <row r="111" spans="1:12" ht="15" x14ac:dyDescent="0.3">
      <c r="A111" s="132"/>
      <c r="B111" s="133">
        <v>5</v>
      </c>
      <c r="C111" s="133">
        <f>'Parametri Toby'!W42</f>
        <v>2.4</v>
      </c>
      <c r="D111" s="133">
        <f>'Parametri Toby'!W43</f>
        <v>1.8</v>
      </c>
      <c r="E111" s="120">
        <f t="shared" ref="E111:E115" si="90">SUM(C111:D111)</f>
        <v>4.2</v>
      </c>
      <c r="F111" s="134">
        <f t="shared" ref="F111:F115" si="91">60/E111</f>
        <v>14.285714285714285</v>
      </c>
      <c r="G111" s="134">
        <f t="shared" ref="G111:G115" si="92">F111*C111</f>
        <v>34.285714285714285</v>
      </c>
      <c r="H111" s="120">
        <f>'Parametri Toby'!W5</f>
        <v>68</v>
      </c>
      <c r="I111" s="134">
        <f>H111*G111/1000</f>
        <v>2.3314285714285714</v>
      </c>
      <c r="J111" s="133">
        <v>4.7</v>
      </c>
      <c r="K111" s="134">
        <f t="shared" ref="K111:K115" si="93">J111*I111</f>
        <v>10.957714285714285</v>
      </c>
      <c r="L111" s="145"/>
    </row>
    <row r="112" spans="1:12" ht="15" x14ac:dyDescent="0.3">
      <c r="A112" s="132"/>
      <c r="B112" s="133">
        <v>4</v>
      </c>
      <c r="C112" s="133">
        <f>'Parametri Toby'!W40</f>
        <v>2</v>
      </c>
      <c r="D112" s="133">
        <f>'Parametri Toby'!W41</f>
        <v>2.2000000000000002</v>
      </c>
      <c r="E112" s="120">
        <f t="shared" si="90"/>
        <v>4.2</v>
      </c>
      <c r="F112" s="134">
        <f t="shared" si="91"/>
        <v>14.285714285714285</v>
      </c>
      <c r="G112" s="134">
        <f t="shared" si="92"/>
        <v>28.571428571428569</v>
      </c>
      <c r="H112" s="120">
        <f>'Parametri Toby'!W5</f>
        <v>68</v>
      </c>
      <c r="I112" s="134">
        <f t="shared" ref="I112:I115" si="94">F112*C112*H112/1000</f>
        <v>1.9428571428571426</v>
      </c>
      <c r="J112" s="133">
        <v>4.7</v>
      </c>
      <c r="K112" s="134">
        <f t="shared" si="93"/>
        <v>9.1314285714285699</v>
      </c>
      <c r="L112" s="145"/>
    </row>
    <row r="113" spans="1:12" ht="15" x14ac:dyDescent="0.3">
      <c r="A113" s="132"/>
      <c r="B113" s="133">
        <v>3</v>
      </c>
      <c r="C113" s="133">
        <f>'Parametri Toby'!W38</f>
        <v>1.8</v>
      </c>
      <c r="D113" s="133">
        <f>'Parametri Toby'!W39</f>
        <v>2.4</v>
      </c>
      <c r="E113" s="120">
        <f t="shared" si="90"/>
        <v>4.2</v>
      </c>
      <c r="F113" s="134">
        <f t="shared" si="91"/>
        <v>14.285714285714285</v>
      </c>
      <c r="G113" s="134">
        <f t="shared" si="92"/>
        <v>25.714285714285712</v>
      </c>
      <c r="H113" s="120">
        <f>'Parametri Toby'!W5</f>
        <v>68</v>
      </c>
      <c r="I113" s="134">
        <f t="shared" si="94"/>
        <v>1.7485714285714284</v>
      </c>
      <c r="J113" s="133">
        <v>4.7</v>
      </c>
      <c r="K113" s="134">
        <f t="shared" si="93"/>
        <v>8.2182857142857149</v>
      </c>
      <c r="L113" s="145"/>
    </row>
    <row r="114" spans="1:12" ht="15" x14ac:dyDescent="0.3">
      <c r="A114" s="132"/>
      <c r="B114" s="133">
        <v>2</v>
      </c>
      <c r="C114" s="133">
        <f>'Parametri Toby'!W36</f>
        <v>1.5</v>
      </c>
      <c r="D114" s="133">
        <f>'Parametri Toby'!W37</f>
        <v>2.8</v>
      </c>
      <c r="E114" s="120">
        <f t="shared" si="90"/>
        <v>4.3</v>
      </c>
      <c r="F114" s="134">
        <f t="shared" si="91"/>
        <v>13.953488372093023</v>
      </c>
      <c r="G114" s="134">
        <f t="shared" si="92"/>
        <v>20.930232558139537</v>
      </c>
      <c r="H114" s="120">
        <f>'Parametri Toby'!W5</f>
        <v>68</v>
      </c>
      <c r="I114" s="134">
        <f t="shared" si="94"/>
        <v>1.4232558139534885</v>
      </c>
      <c r="J114" s="133">
        <v>4.7</v>
      </c>
      <c r="K114" s="134">
        <f t="shared" si="93"/>
        <v>6.6893023255813961</v>
      </c>
      <c r="L114" s="145"/>
    </row>
    <row r="115" spans="1:12" ht="15" x14ac:dyDescent="0.3">
      <c r="A115" s="132"/>
      <c r="B115" s="133">
        <v>1</v>
      </c>
      <c r="C115" s="133">
        <f>'Parametri Toby'!W34</f>
        <v>1</v>
      </c>
      <c r="D115" s="133">
        <f>'Parametri Toby'!W35</f>
        <v>3</v>
      </c>
      <c r="E115" s="120">
        <f t="shared" si="90"/>
        <v>4</v>
      </c>
      <c r="F115" s="134">
        <f t="shared" si="91"/>
        <v>15</v>
      </c>
      <c r="G115" s="134">
        <f t="shared" si="92"/>
        <v>15</v>
      </c>
      <c r="H115" s="120">
        <f>'Parametri Toby'!W5</f>
        <v>68</v>
      </c>
      <c r="I115" s="134">
        <f t="shared" si="94"/>
        <v>1.02</v>
      </c>
      <c r="J115" s="133">
        <v>4.7</v>
      </c>
      <c r="K115" s="134">
        <f t="shared" si="93"/>
        <v>4.7940000000000005</v>
      </c>
      <c r="L115" s="145"/>
    </row>
    <row r="116" spans="1:12" ht="33" customHeight="1" x14ac:dyDescent="0.2">
      <c r="A116" s="130" t="str">
        <f>'Parametri Toby'!X1</f>
        <v>DE-Va       Toby 20 H set (kamin pelet)</v>
      </c>
      <c r="B116" s="131" t="s">
        <v>240</v>
      </c>
      <c r="C116" s="131" t="s">
        <v>241</v>
      </c>
      <c r="D116" s="131" t="s">
        <v>242</v>
      </c>
      <c r="E116" s="131" t="s">
        <v>243</v>
      </c>
      <c r="F116" s="131" t="s">
        <v>244</v>
      </c>
      <c r="G116" s="131" t="s">
        <v>245</v>
      </c>
      <c r="H116" s="131" t="s">
        <v>246</v>
      </c>
      <c r="I116" s="131" t="s">
        <v>247</v>
      </c>
      <c r="J116" s="131" t="s">
        <v>248</v>
      </c>
      <c r="K116" s="131" t="s">
        <v>249</v>
      </c>
      <c r="L116" s="144" t="s">
        <v>256</v>
      </c>
    </row>
    <row r="117" spans="1:12" ht="15" x14ac:dyDescent="0.3">
      <c r="A117" s="132"/>
      <c r="B117" s="133">
        <v>5</v>
      </c>
      <c r="C117" s="133">
        <f>'Parametri Toby'!X42</f>
        <v>3.5</v>
      </c>
      <c r="D117" s="133">
        <f>'Parametri Toby'!X43</f>
        <v>4</v>
      </c>
      <c r="E117" s="120">
        <f t="shared" ref="E117:E121" si="95">SUM(C117:D117)</f>
        <v>7.5</v>
      </c>
      <c r="F117" s="134">
        <f t="shared" ref="F117:F121" si="96">60/E117</f>
        <v>8</v>
      </c>
      <c r="G117" s="134">
        <f t="shared" ref="G117:G121" si="97">F117*C117</f>
        <v>28</v>
      </c>
      <c r="H117" s="120">
        <f>'Parametri Toby'!X5</f>
        <v>120</v>
      </c>
      <c r="I117" s="134">
        <f>H117*G117/1000</f>
        <v>3.36</v>
      </c>
      <c r="J117" s="133">
        <v>4.7</v>
      </c>
      <c r="K117" s="134">
        <f t="shared" ref="K117:K121" si="98">J117*I117</f>
        <v>15.792</v>
      </c>
      <c r="L117" s="145"/>
    </row>
    <row r="118" spans="1:12" ht="15" x14ac:dyDescent="0.3">
      <c r="A118" s="132"/>
      <c r="B118" s="133">
        <v>4</v>
      </c>
      <c r="C118" s="133">
        <f>'Parametri Toby'!X40</f>
        <v>3</v>
      </c>
      <c r="D118" s="133">
        <f>'Parametri Toby'!X41</f>
        <v>3.5</v>
      </c>
      <c r="E118" s="120">
        <f t="shared" si="95"/>
        <v>6.5</v>
      </c>
      <c r="F118" s="134">
        <f t="shared" si="96"/>
        <v>9.2307692307692299</v>
      </c>
      <c r="G118" s="134">
        <f t="shared" si="97"/>
        <v>27.69230769230769</v>
      </c>
      <c r="H118" s="120">
        <f>'Parametri Toby'!X5</f>
        <v>120</v>
      </c>
      <c r="I118" s="134">
        <f t="shared" ref="I118:I121" si="99">F118*C118*H118/1000</f>
        <v>3.3230769230769228</v>
      </c>
      <c r="J118" s="133">
        <v>4.7</v>
      </c>
      <c r="K118" s="134">
        <f t="shared" si="98"/>
        <v>15.618461538461538</v>
      </c>
      <c r="L118" s="145"/>
    </row>
    <row r="119" spans="1:12" ht="15" x14ac:dyDescent="0.3">
      <c r="A119" s="132"/>
      <c r="B119" s="133">
        <v>3</v>
      </c>
      <c r="C119" s="133">
        <f>'Parametri Toby'!X38</f>
        <v>2.5</v>
      </c>
      <c r="D119" s="133">
        <f>'Parametri Toby'!X39</f>
        <v>3.5</v>
      </c>
      <c r="E119" s="120">
        <f t="shared" si="95"/>
        <v>6</v>
      </c>
      <c r="F119" s="134">
        <f t="shared" si="96"/>
        <v>10</v>
      </c>
      <c r="G119" s="134">
        <f t="shared" si="97"/>
        <v>25</v>
      </c>
      <c r="H119" s="120">
        <f>'Parametri Toby'!X5</f>
        <v>120</v>
      </c>
      <c r="I119" s="134">
        <f t="shared" si="99"/>
        <v>3</v>
      </c>
      <c r="J119" s="133">
        <v>4.7</v>
      </c>
      <c r="K119" s="134">
        <f t="shared" si="98"/>
        <v>14.100000000000001</v>
      </c>
      <c r="L119" s="145"/>
    </row>
    <row r="120" spans="1:12" ht="15" x14ac:dyDescent="0.3">
      <c r="A120" s="132"/>
      <c r="B120" s="133">
        <v>2</v>
      </c>
      <c r="C120" s="133">
        <f>'Parametri Toby'!X36</f>
        <v>1.2</v>
      </c>
      <c r="D120" s="133">
        <f>'Parametri Toby'!X37</f>
        <v>3.5</v>
      </c>
      <c r="E120" s="120">
        <f t="shared" si="95"/>
        <v>4.7</v>
      </c>
      <c r="F120" s="134">
        <f t="shared" si="96"/>
        <v>12.76595744680851</v>
      </c>
      <c r="G120" s="134">
        <f t="shared" si="97"/>
        <v>15.319148936170212</v>
      </c>
      <c r="H120" s="120">
        <f>'Parametri Toby'!X5</f>
        <v>120</v>
      </c>
      <c r="I120" s="134">
        <f t="shared" si="99"/>
        <v>1.8382978723404253</v>
      </c>
      <c r="J120" s="133">
        <v>4.7</v>
      </c>
      <c r="K120" s="134">
        <f t="shared" si="98"/>
        <v>8.6399999999999988</v>
      </c>
      <c r="L120" s="145"/>
    </row>
    <row r="121" spans="1:12" ht="15" x14ac:dyDescent="0.3">
      <c r="A121" s="132"/>
      <c r="B121" s="133">
        <v>1</v>
      </c>
      <c r="C121" s="133">
        <f>'Parametri Toby'!X34</f>
        <v>0.7</v>
      </c>
      <c r="D121" s="133">
        <f>'Parametri Toby'!X35</f>
        <v>3.5</v>
      </c>
      <c r="E121" s="120">
        <f t="shared" si="95"/>
        <v>4.2</v>
      </c>
      <c r="F121" s="134">
        <f t="shared" si="96"/>
        <v>14.285714285714285</v>
      </c>
      <c r="G121" s="134">
        <f t="shared" si="97"/>
        <v>9.9999999999999982</v>
      </c>
      <c r="H121" s="120">
        <f>'Parametri Toby'!X5</f>
        <v>120</v>
      </c>
      <c r="I121" s="134">
        <f t="shared" si="99"/>
        <v>1.1999999999999997</v>
      </c>
      <c r="J121" s="133">
        <v>4.7</v>
      </c>
      <c r="K121" s="134">
        <f t="shared" si="98"/>
        <v>5.6399999999999988</v>
      </c>
      <c r="L121" s="145"/>
    </row>
    <row r="122" spans="1:12" ht="33" customHeight="1" x14ac:dyDescent="0.2">
      <c r="A122" s="130" t="str">
        <f>'Parametri Toby'!Y1</f>
        <v>stevanovicfilip</v>
      </c>
      <c r="B122" s="131" t="s">
        <v>240</v>
      </c>
      <c r="C122" s="131" t="s">
        <v>241</v>
      </c>
      <c r="D122" s="131" t="s">
        <v>242</v>
      </c>
      <c r="E122" s="131" t="s">
        <v>243</v>
      </c>
      <c r="F122" s="131" t="s">
        <v>244</v>
      </c>
      <c r="G122" s="131" t="s">
        <v>245</v>
      </c>
      <c r="H122" s="131" t="s">
        <v>246</v>
      </c>
      <c r="I122" s="131" t="s">
        <v>247</v>
      </c>
      <c r="J122" s="131" t="s">
        <v>248</v>
      </c>
      <c r="K122" s="131" t="s">
        <v>249</v>
      </c>
      <c r="L122" s="144" t="s">
        <v>258</v>
      </c>
    </row>
    <row r="123" spans="1:12" ht="15" x14ac:dyDescent="0.3">
      <c r="A123" s="132"/>
      <c r="B123" s="133">
        <v>5</v>
      </c>
      <c r="C123" s="133">
        <f>'Parametri Toby'!Y42</f>
        <v>4</v>
      </c>
      <c r="D123" s="133">
        <f>'Parametri Toby'!Y43</f>
        <v>6</v>
      </c>
      <c r="E123" s="120">
        <f t="shared" ref="E123:E127" si="100">SUM(C123:D123)</f>
        <v>10</v>
      </c>
      <c r="F123" s="134">
        <f t="shared" ref="F123:F127" si="101">60/E123</f>
        <v>6</v>
      </c>
      <c r="G123" s="134">
        <f t="shared" ref="G123:G127" si="102">F123*C123</f>
        <v>24</v>
      </c>
      <c r="H123" s="120">
        <f>'Parametri Toby'!Y5</f>
        <v>80</v>
      </c>
      <c r="I123" s="134">
        <f>H123*G123/1000</f>
        <v>1.92</v>
      </c>
      <c r="J123" s="133">
        <v>4.7</v>
      </c>
      <c r="K123" s="134">
        <f t="shared" ref="K123:K127" si="103">J123*I123</f>
        <v>9.0239999999999991</v>
      </c>
      <c r="L123" s="145"/>
    </row>
    <row r="124" spans="1:12" ht="15" x14ac:dyDescent="0.3">
      <c r="A124" s="132"/>
      <c r="B124" s="133">
        <v>4</v>
      </c>
      <c r="C124" s="133">
        <f>'Parametri Toby'!Y40</f>
        <v>3</v>
      </c>
      <c r="D124" s="133">
        <f>'Parametri Toby'!Y41</f>
        <v>7</v>
      </c>
      <c r="E124" s="120">
        <f t="shared" si="100"/>
        <v>10</v>
      </c>
      <c r="F124" s="134">
        <f t="shared" si="101"/>
        <v>6</v>
      </c>
      <c r="G124" s="134">
        <f t="shared" si="102"/>
        <v>18</v>
      </c>
      <c r="H124" s="120">
        <f>'Parametri Toby'!Y5</f>
        <v>80</v>
      </c>
      <c r="I124" s="134">
        <f t="shared" ref="I124:I127" si="104">F124*C124*H124/1000</f>
        <v>1.44</v>
      </c>
      <c r="J124" s="133">
        <v>4.7</v>
      </c>
      <c r="K124" s="134">
        <f t="shared" si="103"/>
        <v>6.7679999999999998</v>
      </c>
      <c r="L124" s="145"/>
    </row>
    <row r="125" spans="1:12" ht="15" x14ac:dyDescent="0.3">
      <c r="A125" s="132"/>
      <c r="B125" s="133">
        <v>3</v>
      </c>
      <c r="C125" s="133">
        <f>'Parametri Toby'!Y38</f>
        <v>2.5</v>
      </c>
      <c r="D125" s="133">
        <f>'Parametri Toby'!Y39</f>
        <v>7.5</v>
      </c>
      <c r="E125" s="120">
        <f t="shared" si="100"/>
        <v>10</v>
      </c>
      <c r="F125" s="134">
        <f t="shared" si="101"/>
        <v>6</v>
      </c>
      <c r="G125" s="134">
        <f t="shared" si="102"/>
        <v>15</v>
      </c>
      <c r="H125" s="120">
        <f>'Parametri Toby'!Y5</f>
        <v>80</v>
      </c>
      <c r="I125" s="134">
        <f t="shared" si="104"/>
        <v>1.2</v>
      </c>
      <c r="J125" s="133">
        <v>4.7</v>
      </c>
      <c r="K125" s="134">
        <f t="shared" si="103"/>
        <v>5.64</v>
      </c>
      <c r="L125" s="145"/>
    </row>
    <row r="126" spans="1:12" ht="15" x14ac:dyDescent="0.3">
      <c r="A126" s="132"/>
      <c r="B126" s="133">
        <v>2</v>
      </c>
      <c r="C126" s="133">
        <f>'Parametri Toby'!Y36</f>
        <v>1.6</v>
      </c>
      <c r="D126" s="133">
        <f>'Parametri Toby'!Y37</f>
        <v>1.5</v>
      </c>
      <c r="E126" s="120">
        <f t="shared" si="100"/>
        <v>3.1</v>
      </c>
      <c r="F126" s="134">
        <f t="shared" si="101"/>
        <v>19.35483870967742</v>
      </c>
      <c r="G126" s="134">
        <f t="shared" si="102"/>
        <v>30.967741935483872</v>
      </c>
      <c r="H126" s="120">
        <f>'Parametri Toby'!Y5</f>
        <v>80</v>
      </c>
      <c r="I126" s="134">
        <f t="shared" si="104"/>
        <v>2.4774193548387098</v>
      </c>
      <c r="J126" s="133">
        <v>4.7</v>
      </c>
      <c r="K126" s="134">
        <f t="shared" si="103"/>
        <v>11.643870967741936</v>
      </c>
      <c r="L126" s="145"/>
    </row>
    <row r="127" spans="1:12" ht="15" x14ac:dyDescent="0.3">
      <c r="A127" s="132"/>
      <c r="B127" s="133">
        <v>1</v>
      </c>
      <c r="C127" s="133">
        <f>'Parametri Toby'!Y34</f>
        <v>1.1000000000000001</v>
      </c>
      <c r="D127" s="133">
        <f>'Parametri Toby'!Y35</f>
        <v>2.5</v>
      </c>
      <c r="E127" s="120">
        <f t="shared" si="100"/>
        <v>3.6</v>
      </c>
      <c r="F127" s="134">
        <f t="shared" si="101"/>
        <v>16.666666666666668</v>
      </c>
      <c r="G127" s="134">
        <f t="shared" si="102"/>
        <v>18.333333333333336</v>
      </c>
      <c r="H127" s="120">
        <f>'Parametri Toby'!Y5</f>
        <v>80</v>
      </c>
      <c r="I127" s="134">
        <f t="shared" si="104"/>
        <v>1.466666666666667</v>
      </c>
      <c r="J127" s="133">
        <v>4.7</v>
      </c>
      <c r="K127" s="134">
        <f t="shared" si="103"/>
        <v>6.8933333333333353</v>
      </c>
      <c r="L127" s="145"/>
    </row>
    <row r="128" spans="1:12" ht="33" customHeight="1" x14ac:dyDescent="0.2">
      <c r="A128" s="130" t="str">
        <f>'Parametri Toby'!Z1</f>
        <v>bokikrag</v>
      </c>
      <c r="B128" s="131" t="s">
        <v>240</v>
      </c>
      <c r="C128" s="131" t="s">
        <v>241</v>
      </c>
      <c r="D128" s="131" t="s">
        <v>242</v>
      </c>
      <c r="E128" s="131" t="s">
        <v>243</v>
      </c>
      <c r="F128" s="131" t="s">
        <v>244</v>
      </c>
      <c r="G128" s="131" t="s">
        <v>245</v>
      </c>
      <c r="H128" s="131" t="s">
        <v>246</v>
      </c>
      <c r="I128" s="131" t="s">
        <v>247</v>
      </c>
      <c r="J128" s="131" t="s">
        <v>248</v>
      </c>
      <c r="K128" s="131" t="s">
        <v>249</v>
      </c>
      <c r="L128" s="144" t="s">
        <v>259</v>
      </c>
    </row>
    <row r="129" spans="1:12" ht="15" x14ac:dyDescent="0.3">
      <c r="A129" s="132"/>
      <c r="B129" s="133">
        <v>5</v>
      </c>
      <c r="C129" s="133">
        <f>'Parametri Toby'!Z42</f>
        <v>3.4</v>
      </c>
      <c r="D129" s="133">
        <f>'Parametri Toby'!Z43</f>
        <v>6.6</v>
      </c>
      <c r="E129" s="120">
        <f t="shared" ref="E129:E133" si="105">SUM(C129:D129)</f>
        <v>10</v>
      </c>
      <c r="F129" s="134">
        <f t="shared" ref="F129:F133" si="106">60/E129</f>
        <v>6</v>
      </c>
      <c r="G129" s="134">
        <f t="shared" ref="G129:G133" si="107">F129*C129</f>
        <v>20.399999999999999</v>
      </c>
      <c r="H129" s="120">
        <f>'Parametri Toby'!Z5</f>
        <v>138</v>
      </c>
      <c r="I129" s="134">
        <f>H129*G129/1000</f>
        <v>2.8151999999999999</v>
      </c>
      <c r="J129" s="133">
        <v>4.7</v>
      </c>
      <c r="K129" s="134">
        <f t="shared" ref="K129:K133" si="108">J129*I129</f>
        <v>13.231440000000001</v>
      </c>
      <c r="L129" s="145"/>
    </row>
    <row r="130" spans="1:12" ht="15" x14ac:dyDescent="0.3">
      <c r="A130" s="132"/>
      <c r="B130" s="133">
        <v>4</v>
      </c>
      <c r="C130" s="133">
        <f>'Parametri Toby'!Z40</f>
        <v>2.9</v>
      </c>
      <c r="D130" s="133">
        <f>'Parametri Toby'!Z41</f>
        <v>7.1</v>
      </c>
      <c r="E130" s="120">
        <f t="shared" si="105"/>
        <v>10</v>
      </c>
      <c r="F130" s="134">
        <f t="shared" si="106"/>
        <v>6</v>
      </c>
      <c r="G130" s="134">
        <f t="shared" si="107"/>
        <v>17.399999999999999</v>
      </c>
      <c r="H130" s="120">
        <f>'Parametri Toby'!Z5</f>
        <v>138</v>
      </c>
      <c r="I130" s="134">
        <f t="shared" ref="I130:I133" si="109">F130*C130*H130/1000</f>
        <v>2.4011999999999998</v>
      </c>
      <c r="J130" s="133">
        <v>4.7</v>
      </c>
      <c r="K130" s="134">
        <f t="shared" si="108"/>
        <v>11.285639999999999</v>
      </c>
      <c r="L130" s="145"/>
    </row>
    <row r="131" spans="1:12" ht="15" x14ac:dyDescent="0.3">
      <c r="A131" s="132"/>
      <c r="B131" s="133">
        <v>3</v>
      </c>
      <c r="C131" s="133">
        <f>'Parametri Toby'!Z38</f>
        <v>2.4</v>
      </c>
      <c r="D131" s="133">
        <f>'Parametri Toby'!Z39</f>
        <v>7.6</v>
      </c>
      <c r="E131" s="120">
        <f t="shared" si="105"/>
        <v>10</v>
      </c>
      <c r="F131" s="134">
        <f t="shared" si="106"/>
        <v>6</v>
      </c>
      <c r="G131" s="134">
        <f t="shared" si="107"/>
        <v>14.399999999999999</v>
      </c>
      <c r="H131" s="120">
        <f>'Parametri Toby'!Z5</f>
        <v>138</v>
      </c>
      <c r="I131" s="134">
        <f t="shared" si="109"/>
        <v>1.9871999999999999</v>
      </c>
      <c r="J131" s="133">
        <v>4.7</v>
      </c>
      <c r="K131" s="134">
        <f t="shared" si="108"/>
        <v>9.3398399999999988</v>
      </c>
      <c r="L131" s="145"/>
    </row>
    <row r="132" spans="1:12" ht="15" x14ac:dyDescent="0.3">
      <c r="A132" s="132"/>
      <c r="B132" s="133">
        <v>2</v>
      </c>
      <c r="C132" s="133">
        <f>'Parametri Toby'!Z36</f>
        <v>1.9</v>
      </c>
      <c r="D132" s="133">
        <f>'Parametri Toby'!Z37</f>
        <v>8.1</v>
      </c>
      <c r="E132" s="120">
        <f t="shared" si="105"/>
        <v>10</v>
      </c>
      <c r="F132" s="134">
        <f t="shared" si="106"/>
        <v>6</v>
      </c>
      <c r="G132" s="134">
        <f t="shared" si="107"/>
        <v>11.399999999999999</v>
      </c>
      <c r="H132" s="120">
        <f>'Parametri Toby'!Z5</f>
        <v>138</v>
      </c>
      <c r="I132" s="134">
        <f t="shared" si="109"/>
        <v>1.5731999999999997</v>
      </c>
      <c r="J132" s="133">
        <v>4.7</v>
      </c>
      <c r="K132" s="134">
        <f t="shared" si="108"/>
        <v>7.3940399999999986</v>
      </c>
      <c r="L132" s="145"/>
    </row>
    <row r="133" spans="1:12" ht="15" x14ac:dyDescent="0.3">
      <c r="A133" s="132"/>
      <c r="B133" s="133">
        <v>1</v>
      </c>
      <c r="C133" s="133">
        <f>'Parametri Toby'!Z34</f>
        <v>1.2</v>
      </c>
      <c r="D133" s="133">
        <f>'Parametri Toby'!Z35</f>
        <v>8.8000000000000007</v>
      </c>
      <c r="E133" s="120">
        <f t="shared" si="105"/>
        <v>10</v>
      </c>
      <c r="F133" s="134">
        <f t="shared" si="106"/>
        <v>6</v>
      </c>
      <c r="G133" s="134">
        <f t="shared" si="107"/>
        <v>7.1999999999999993</v>
      </c>
      <c r="H133" s="120">
        <f>'Parametri Toby'!Z5</f>
        <v>138</v>
      </c>
      <c r="I133" s="134">
        <f t="shared" si="109"/>
        <v>0.99359999999999993</v>
      </c>
      <c r="J133" s="133">
        <v>4.7</v>
      </c>
      <c r="K133" s="134">
        <f t="shared" si="108"/>
        <v>4.6699199999999994</v>
      </c>
      <c r="L133" s="145"/>
    </row>
    <row r="134" spans="1:12" ht="66" x14ac:dyDescent="0.2">
      <c r="A134" s="130" t="str">
        <f>'Parametri Toby'!AA1</f>
        <v>Dragan SD</v>
      </c>
      <c r="B134" s="131" t="s">
        <v>240</v>
      </c>
      <c r="C134" s="131" t="s">
        <v>241</v>
      </c>
      <c r="D134" s="131" t="s">
        <v>242</v>
      </c>
      <c r="E134" s="131" t="s">
        <v>243</v>
      </c>
      <c r="F134" s="131" t="s">
        <v>244</v>
      </c>
      <c r="G134" s="131" t="s">
        <v>245</v>
      </c>
      <c r="H134" s="131" t="s">
        <v>246</v>
      </c>
      <c r="I134" s="131" t="s">
        <v>247</v>
      </c>
      <c r="J134" s="131" t="s">
        <v>248</v>
      </c>
      <c r="K134" s="131" t="s">
        <v>249</v>
      </c>
      <c r="L134" s="144" t="s">
        <v>256</v>
      </c>
    </row>
    <row r="135" spans="1:12" ht="15" x14ac:dyDescent="0.3">
      <c r="A135" s="132"/>
      <c r="B135" s="133">
        <v>5</v>
      </c>
      <c r="C135" s="133">
        <f>'Parametri Toby'!AA42</f>
        <v>2.5</v>
      </c>
      <c r="D135" s="133">
        <f>'Parametri Toby'!AA43</f>
        <v>1.3</v>
      </c>
      <c r="E135" s="120">
        <f t="shared" ref="E135:E139" si="110">SUM(C135:D135)</f>
        <v>3.8</v>
      </c>
      <c r="F135" s="134">
        <f t="shared" ref="F135:F139" si="111">60/E135</f>
        <v>15.789473684210527</v>
      </c>
      <c r="G135" s="134">
        <f t="shared" ref="G135:G139" si="112">F135*C135</f>
        <v>39.473684210526315</v>
      </c>
      <c r="H135" s="120">
        <f>'Parametri Toby'!AA5</f>
        <v>65</v>
      </c>
      <c r="I135" s="134">
        <f>H135*G135/1000</f>
        <v>2.5657894736842106</v>
      </c>
      <c r="J135" s="133">
        <v>4.7</v>
      </c>
      <c r="K135" s="134">
        <f t="shared" ref="K135:K139" si="113">J135*I135</f>
        <v>12.059210526315791</v>
      </c>
      <c r="L135" s="145"/>
    </row>
    <row r="136" spans="1:12" ht="15" x14ac:dyDescent="0.3">
      <c r="A136" s="132"/>
      <c r="B136" s="133">
        <v>4</v>
      </c>
      <c r="C136" s="133">
        <f>'Parametri Toby'!AA40</f>
        <v>2</v>
      </c>
      <c r="D136" s="133">
        <f>'Parametri Toby'!AA41</f>
        <v>2</v>
      </c>
      <c r="E136" s="120">
        <f t="shared" si="110"/>
        <v>4</v>
      </c>
      <c r="F136" s="134">
        <f t="shared" si="111"/>
        <v>15</v>
      </c>
      <c r="G136" s="134">
        <f t="shared" si="112"/>
        <v>30</v>
      </c>
      <c r="H136" s="120">
        <f>'Parametri Toby'!AA5</f>
        <v>65</v>
      </c>
      <c r="I136" s="134">
        <f t="shared" ref="I136:I139" si="114">F136*C136*H136/1000</f>
        <v>1.95</v>
      </c>
      <c r="J136" s="133">
        <v>4.7</v>
      </c>
      <c r="K136" s="134">
        <f t="shared" si="113"/>
        <v>9.1650000000000009</v>
      </c>
      <c r="L136" s="145"/>
    </row>
    <row r="137" spans="1:12" ht="15" x14ac:dyDescent="0.3">
      <c r="A137" s="132"/>
      <c r="B137" s="133">
        <v>3</v>
      </c>
      <c r="C137" s="133">
        <f>'Parametri Toby'!AA38</f>
        <v>1.8</v>
      </c>
      <c r="D137" s="133">
        <f>'Parametri Toby'!AA39</f>
        <v>2.4</v>
      </c>
      <c r="E137" s="120">
        <f t="shared" si="110"/>
        <v>4.2</v>
      </c>
      <c r="F137" s="134">
        <f t="shared" si="111"/>
        <v>14.285714285714285</v>
      </c>
      <c r="G137" s="134">
        <f t="shared" si="112"/>
        <v>25.714285714285712</v>
      </c>
      <c r="H137" s="120">
        <f>'Parametri Toby'!AA5</f>
        <v>65</v>
      </c>
      <c r="I137" s="134">
        <f t="shared" si="114"/>
        <v>1.6714285714285713</v>
      </c>
      <c r="J137" s="133">
        <v>4.7</v>
      </c>
      <c r="K137" s="134">
        <f t="shared" si="113"/>
        <v>7.855714285714285</v>
      </c>
      <c r="L137" s="145"/>
    </row>
    <row r="138" spans="1:12" ht="15" x14ac:dyDescent="0.3">
      <c r="A138" s="132"/>
      <c r="B138" s="133">
        <v>2</v>
      </c>
      <c r="C138" s="133">
        <f>'Parametri Toby'!AA36</f>
        <v>1.5</v>
      </c>
      <c r="D138" s="133">
        <f>'Parametri Toby'!AA37</f>
        <v>2.8</v>
      </c>
      <c r="E138" s="120">
        <f t="shared" si="110"/>
        <v>4.3</v>
      </c>
      <c r="F138" s="134">
        <f t="shared" si="111"/>
        <v>13.953488372093023</v>
      </c>
      <c r="G138" s="134">
        <f t="shared" si="112"/>
        <v>20.930232558139537</v>
      </c>
      <c r="H138" s="120">
        <f>'Parametri Toby'!AA5</f>
        <v>65</v>
      </c>
      <c r="I138" s="134">
        <f t="shared" si="114"/>
        <v>1.36046511627907</v>
      </c>
      <c r="J138" s="133">
        <v>4.7</v>
      </c>
      <c r="K138" s="134">
        <f t="shared" si="113"/>
        <v>6.3941860465116287</v>
      </c>
      <c r="L138" s="145"/>
    </row>
    <row r="139" spans="1:12" ht="15" x14ac:dyDescent="0.3">
      <c r="A139" s="132"/>
      <c r="B139" s="133">
        <v>1</v>
      </c>
      <c r="C139" s="133">
        <f>'Parametri Toby'!AA34</f>
        <v>1</v>
      </c>
      <c r="D139" s="133">
        <f>'Parametri Toby'!AA35</f>
        <v>3.2</v>
      </c>
      <c r="E139" s="120">
        <f t="shared" si="110"/>
        <v>4.2</v>
      </c>
      <c r="F139" s="134">
        <f t="shared" si="111"/>
        <v>14.285714285714285</v>
      </c>
      <c r="G139" s="134">
        <f t="shared" si="112"/>
        <v>14.285714285714285</v>
      </c>
      <c r="H139" s="120">
        <f>'Parametri Toby'!AA5</f>
        <v>65</v>
      </c>
      <c r="I139" s="134">
        <f t="shared" si="114"/>
        <v>0.9285714285714286</v>
      </c>
      <c r="J139" s="133">
        <v>4.7</v>
      </c>
      <c r="K139" s="134">
        <f t="shared" si="113"/>
        <v>4.3642857142857148</v>
      </c>
      <c r="L139" s="145"/>
    </row>
    <row r="140" spans="1:12" ht="66" x14ac:dyDescent="0.2">
      <c r="A140" s="130" t="str">
        <f>'Parametri Toby'!AB1</f>
        <v>Vlatko Sabac</v>
      </c>
      <c r="B140" s="131" t="s">
        <v>240</v>
      </c>
      <c r="C140" s="131" t="s">
        <v>241</v>
      </c>
      <c r="D140" s="131" t="s">
        <v>242</v>
      </c>
      <c r="E140" s="131" t="s">
        <v>243</v>
      </c>
      <c r="F140" s="131" t="s">
        <v>244</v>
      </c>
      <c r="G140" s="131" t="s">
        <v>245</v>
      </c>
      <c r="H140" s="131" t="s">
        <v>246</v>
      </c>
      <c r="I140" s="131" t="s">
        <v>247</v>
      </c>
      <c r="J140" s="131" t="s">
        <v>248</v>
      </c>
      <c r="K140" s="131" t="s">
        <v>249</v>
      </c>
      <c r="L140" s="144" t="s">
        <v>260</v>
      </c>
    </row>
    <row r="141" spans="1:12" ht="15" x14ac:dyDescent="0.3">
      <c r="A141" s="132"/>
      <c r="B141" s="133">
        <v>5</v>
      </c>
      <c r="C141" s="133">
        <f>'Parametri Toby'!AB42</f>
        <v>1.8</v>
      </c>
      <c r="D141" s="133">
        <f>'Parametri Toby'!AB43</f>
        <v>4.2</v>
      </c>
      <c r="E141" s="120">
        <f t="shared" ref="E141:E145" si="115">SUM(C141:D141)</f>
        <v>6</v>
      </c>
      <c r="F141" s="134">
        <f t="shared" ref="F141:F145" si="116">60/E141</f>
        <v>10</v>
      </c>
      <c r="G141" s="134">
        <f t="shared" ref="G141:G145" si="117">F141*C141</f>
        <v>18</v>
      </c>
      <c r="H141" s="120">
        <f>'Parametri Toby'!AB5</f>
        <v>140</v>
      </c>
      <c r="I141" s="134">
        <f>H141*G141/1000</f>
        <v>2.52</v>
      </c>
      <c r="J141" s="133">
        <v>4.7</v>
      </c>
      <c r="K141" s="134">
        <f t="shared" ref="K141:K145" si="118">J141*I141</f>
        <v>11.844000000000001</v>
      </c>
      <c r="L141" s="145"/>
    </row>
    <row r="142" spans="1:12" ht="15" x14ac:dyDescent="0.3">
      <c r="A142" s="132"/>
      <c r="B142" s="133">
        <v>4</v>
      </c>
      <c r="C142" s="133">
        <f>'Parametri Toby'!AB40</f>
        <v>1.5</v>
      </c>
      <c r="D142" s="133">
        <f>'Parametri Toby'!AB41</f>
        <v>4.5</v>
      </c>
      <c r="E142" s="120">
        <f t="shared" si="115"/>
        <v>6</v>
      </c>
      <c r="F142" s="134">
        <f t="shared" si="116"/>
        <v>10</v>
      </c>
      <c r="G142" s="134">
        <f t="shared" si="117"/>
        <v>15</v>
      </c>
      <c r="H142" s="120">
        <f>'Parametri Toby'!AB5</f>
        <v>140</v>
      </c>
      <c r="I142" s="134">
        <f t="shared" ref="I142:I145" si="119">F142*C142*H142/1000</f>
        <v>2.1</v>
      </c>
      <c r="J142" s="133">
        <v>4.7</v>
      </c>
      <c r="K142" s="134">
        <f t="shared" si="118"/>
        <v>9.870000000000001</v>
      </c>
      <c r="L142" s="145"/>
    </row>
    <row r="143" spans="1:12" ht="15" x14ac:dyDescent="0.3">
      <c r="A143" s="132"/>
      <c r="B143" s="133">
        <v>3</v>
      </c>
      <c r="C143" s="133">
        <f>'Parametri Toby'!AB38</f>
        <v>1.2</v>
      </c>
      <c r="D143" s="133">
        <f>'Parametri Toby'!AB39</f>
        <v>4.8</v>
      </c>
      <c r="E143" s="120">
        <f t="shared" si="115"/>
        <v>6</v>
      </c>
      <c r="F143" s="134">
        <f t="shared" si="116"/>
        <v>10</v>
      </c>
      <c r="G143" s="134">
        <f t="shared" si="117"/>
        <v>12</v>
      </c>
      <c r="H143" s="120">
        <f>'Parametri Toby'!AB5</f>
        <v>140</v>
      </c>
      <c r="I143" s="134">
        <f t="shared" si="119"/>
        <v>1.68</v>
      </c>
      <c r="J143" s="133">
        <v>4.7</v>
      </c>
      <c r="K143" s="134">
        <f t="shared" si="118"/>
        <v>7.8959999999999999</v>
      </c>
      <c r="L143" s="145"/>
    </row>
    <row r="144" spans="1:12" ht="15" x14ac:dyDescent="0.3">
      <c r="A144" s="132"/>
      <c r="B144" s="133">
        <v>2</v>
      </c>
      <c r="C144" s="133">
        <f>'Parametri Toby'!AB36</f>
        <v>0.9</v>
      </c>
      <c r="D144" s="133">
        <f>'Parametri Toby'!AB37</f>
        <v>5.0999999999999996</v>
      </c>
      <c r="E144" s="120">
        <f t="shared" si="115"/>
        <v>6</v>
      </c>
      <c r="F144" s="134">
        <f t="shared" si="116"/>
        <v>10</v>
      </c>
      <c r="G144" s="134">
        <f t="shared" si="117"/>
        <v>9</v>
      </c>
      <c r="H144" s="120">
        <f>'Parametri Toby'!AB5</f>
        <v>140</v>
      </c>
      <c r="I144" s="134">
        <f t="shared" si="119"/>
        <v>1.26</v>
      </c>
      <c r="J144" s="133">
        <v>4.7</v>
      </c>
      <c r="K144" s="134">
        <f t="shared" si="118"/>
        <v>5.9220000000000006</v>
      </c>
      <c r="L144" s="145"/>
    </row>
    <row r="145" spans="1:12" ht="15" x14ac:dyDescent="0.3">
      <c r="A145" s="132"/>
      <c r="B145" s="133">
        <v>1</v>
      </c>
      <c r="C145" s="133">
        <f>'Parametri Toby'!AB34</f>
        <v>0.6</v>
      </c>
      <c r="D145" s="133">
        <f>'Parametri Toby'!AB35</f>
        <v>5.4</v>
      </c>
      <c r="E145" s="120">
        <f t="shared" si="115"/>
        <v>6</v>
      </c>
      <c r="F145" s="134">
        <f t="shared" si="116"/>
        <v>10</v>
      </c>
      <c r="G145" s="134">
        <f t="shared" si="117"/>
        <v>6</v>
      </c>
      <c r="H145" s="120">
        <f>'Parametri Toby'!AB5</f>
        <v>140</v>
      </c>
      <c r="I145" s="134">
        <f t="shared" si="119"/>
        <v>0.84</v>
      </c>
      <c r="J145" s="133">
        <v>4.7</v>
      </c>
      <c r="K145" s="134">
        <f t="shared" si="118"/>
        <v>3.948</v>
      </c>
      <c r="L145" s="145"/>
    </row>
    <row r="146" spans="1:12" ht="66" x14ac:dyDescent="0.2">
      <c r="A146" s="130" t="str">
        <f>'Parametri Toby'!AC1</f>
        <v>predragmirkovic</v>
      </c>
      <c r="B146" s="131" t="s">
        <v>240</v>
      </c>
      <c r="C146" s="131" t="s">
        <v>241</v>
      </c>
      <c r="D146" s="131" t="s">
        <v>242</v>
      </c>
      <c r="E146" s="131" t="s">
        <v>243</v>
      </c>
      <c r="F146" s="131" t="s">
        <v>244</v>
      </c>
      <c r="G146" s="131" t="s">
        <v>245</v>
      </c>
      <c r="H146" s="131" t="s">
        <v>246</v>
      </c>
      <c r="I146" s="131" t="s">
        <v>247</v>
      </c>
      <c r="J146" s="131" t="s">
        <v>248</v>
      </c>
      <c r="K146" s="131" t="s">
        <v>249</v>
      </c>
      <c r="L146" s="144" t="s">
        <v>256</v>
      </c>
    </row>
    <row r="147" spans="1:12" ht="15" x14ac:dyDescent="0.3">
      <c r="A147" s="132"/>
      <c r="B147" s="133">
        <v>5</v>
      </c>
      <c r="C147" s="133">
        <f>'Parametri Toby'!AC42</f>
        <v>3</v>
      </c>
      <c r="D147" s="133">
        <f>'Parametri Toby'!AC43</f>
        <v>3</v>
      </c>
      <c r="E147" s="120">
        <f t="shared" ref="E147:E151" si="120">SUM(C147:D147)</f>
        <v>6</v>
      </c>
      <c r="F147" s="134">
        <f t="shared" ref="F147:F151" si="121">60/E147</f>
        <v>10</v>
      </c>
      <c r="G147" s="134">
        <f t="shared" ref="G147:G151" si="122">F147*C147</f>
        <v>30</v>
      </c>
      <c r="H147" s="120">
        <f>'Parametri Toby'!AC5</f>
        <v>120</v>
      </c>
      <c r="I147" s="134">
        <f>H147*G147/1000</f>
        <v>3.6</v>
      </c>
      <c r="J147" s="133">
        <v>4.7</v>
      </c>
      <c r="K147" s="134">
        <f t="shared" ref="K147:K151" si="123">J147*I147</f>
        <v>16.920000000000002</v>
      </c>
      <c r="L147" s="145"/>
    </row>
    <row r="148" spans="1:12" ht="15" x14ac:dyDescent="0.3">
      <c r="A148" s="132"/>
      <c r="B148" s="133">
        <v>4</v>
      </c>
      <c r="C148" s="133">
        <f>'Parametri Toby'!AC40</f>
        <v>2.6</v>
      </c>
      <c r="D148" s="133">
        <f>'Parametri Toby'!AC41</f>
        <v>3.4</v>
      </c>
      <c r="E148" s="120">
        <f t="shared" si="120"/>
        <v>6</v>
      </c>
      <c r="F148" s="134">
        <f t="shared" si="121"/>
        <v>10</v>
      </c>
      <c r="G148" s="134">
        <f t="shared" si="122"/>
        <v>26</v>
      </c>
      <c r="H148" s="120">
        <f>'Parametri Toby'!AC5</f>
        <v>120</v>
      </c>
      <c r="I148" s="134">
        <f t="shared" ref="I148:I151" si="124">F148*C148*H148/1000</f>
        <v>3.12</v>
      </c>
      <c r="J148" s="133">
        <v>4.7</v>
      </c>
      <c r="K148" s="134">
        <f t="shared" si="123"/>
        <v>14.664000000000001</v>
      </c>
      <c r="L148" s="145"/>
    </row>
    <row r="149" spans="1:12" ht="15" x14ac:dyDescent="0.3">
      <c r="A149" s="132"/>
      <c r="B149" s="133">
        <v>3</v>
      </c>
      <c r="C149" s="133">
        <f>'Parametri Toby'!AC38</f>
        <v>2.2000000000000002</v>
      </c>
      <c r="D149" s="133">
        <f>'Parametri Toby'!AC39</f>
        <v>3.8</v>
      </c>
      <c r="E149" s="120">
        <f t="shared" si="120"/>
        <v>6</v>
      </c>
      <c r="F149" s="134">
        <f t="shared" si="121"/>
        <v>10</v>
      </c>
      <c r="G149" s="134">
        <f t="shared" si="122"/>
        <v>22</v>
      </c>
      <c r="H149" s="120">
        <f>'Parametri Toby'!AC5</f>
        <v>120</v>
      </c>
      <c r="I149" s="134">
        <f t="shared" si="124"/>
        <v>2.64</v>
      </c>
      <c r="J149" s="133">
        <v>4.7</v>
      </c>
      <c r="K149" s="134">
        <f t="shared" si="123"/>
        <v>12.408000000000001</v>
      </c>
      <c r="L149" s="145"/>
    </row>
    <row r="150" spans="1:12" ht="15" x14ac:dyDescent="0.3">
      <c r="A150" s="132"/>
      <c r="B150" s="133">
        <v>2</v>
      </c>
      <c r="C150" s="133">
        <f>'Parametri Toby'!AC36</f>
        <v>1.8</v>
      </c>
      <c r="D150" s="133">
        <f>'Parametri Toby'!AC37</f>
        <v>4.2</v>
      </c>
      <c r="E150" s="120">
        <f t="shared" si="120"/>
        <v>6</v>
      </c>
      <c r="F150" s="134">
        <f t="shared" si="121"/>
        <v>10</v>
      </c>
      <c r="G150" s="134">
        <f t="shared" si="122"/>
        <v>18</v>
      </c>
      <c r="H150" s="120">
        <f>'Parametri Toby'!AC5</f>
        <v>120</v>
      </c>
      <c r="I150" s="134">
        <f t="shared" si="124"/>
        <v>2.16</v>
      </c>
      <c r="J150" s="133">
        <v>4.7</v>
      </c>
      <c r="K150" s="134">
        <f t="shared" si="123"/>
        <v>10.152000000000001</v>
      </c>
      <c r="L150" s="145"/>
    </row>
    <row r="151" spans="1:12" ht="15" x14ac:dyDescent="0.3">
      <c r="A151" s="132"/>
      <c r="B151" s="133">
        <v>1</v>
      </c>
      <c r="C151" s="133">
        <f>'Parametri Toby'!AC34</f>
        <v>1.4</v>
      </c>
      <c r="D151" s="133">
        <f>'Parametri Toby'!AC35</f>
        <v>4.5999999999999996</v>
      </c>
      <c r="E151" s="120">
        <f t="shared" si="120"/>
        <v>6</v>
      </c>
      <c r="F151" s="134">
        <f t="shared" si="121"/>
        <v>10</v>
      </c>
      <c r="G151" s="134">
        <f t="shared" si="122"/>
        <v>14</v>
      </c>
      <c r="H151" s="120">
        <f>'Parametri Toby'!AC5</f>
        <v>120</v>
      </c>
      <c r="I151" s="134">
        <f t="shared" si="124"/>
        <v>1.68</v>
      </c>
      <c r="J151" s="133">
        <v>4.7</v>
      </c>
      <c r="K151" s="134">
        <f t="shared" si="123"/>
        <v>7.8959999999999999</v>
      </c>
      <c r="L151" s="145"/>
    </row>
    <row r="152" spans="1:12" ht="66" x14ac:dyDescent="0.2">
      <c r="A152" s="130" t="str">
        <f>'Parametri Toby'!AD1</f>
        <v>grnmilosevic</v>
      </c>
      <c r="B152" s="131" t="s">
        <v>240</v>
      </c>
      <c r="C152" s="131" t="s">
        <v>241</v>
      </c>
      <c r="D152" s="131" t="s">
        <v>242</v>
      </c>
      <c r="E152" s="131" t="s">
        <v>243</v>
      </c>
      <c r="F152" s="131" t="s">
        <v>244</v>
      </c>
      <c r="G152" s="131" t="s">
        <v>245</v>
      </c>
      <c r="H152" s="131" t="s">
        <v>246</v>
      </c>
      <c r="I152" s="131" t="s">
        <v>247</v>
      </c>
      <c r="J152" s="131" t="s">
        <v>248</v>
      </c>
      <c r="K152" s="131" t="s">
        <v>249</v>
      </c>
      <c r="L152" s="144" t="s">
        <v>256</v>
      </c>
    </row>
    <row r="153" spans="1:12" ht="15" x14ac:dyDescent="0.3">
      <c r="A153" s="132"/>
      <c r="B153" s="133">
        <v>5</v>
      </c>
      <c r="C153" s="133">
        <f>'Parametri Toby'!AD42</f>
        <v>2.5</v>
      </c>
      <c r="D153" s="133">
        <f>'Parametri Toby'!AD43</f>
        <v>6.7</v>
      </c>
      <c r="E153" s="120">
        <f t="shared" ref="E153:E157" si="125">SUM(C153:D153)</f>
        <v>9.1999999999999993</v>
      </c>
      <c r="F153" s="134">
        <f t="shared" ref="F153:F157" si="126">60/E153</f>
        <v>6.5217391304347831</v>
      </c>
      <c r="G153" s="134">
        <f t="shared" ref="G153:G157" si="127">F153*C153</f>
        <v>16.304347826086957</v>
      </c>
      <c r="H153" s="120">
        <f>'Parametri Toby'!AD5</f>
        <v>300</v>
      </c>
      <c r="I153" s="134">
        <f>H153*G153/1000</f>
        <v>4.8913043478260869</v>
      </c>
      <c r="J153" s="133">
        <v>4.7</v>
      </c>
      <c r="K153" s="134">
        <f t="shared" ref="K153:K157" si="128">J153*I153</f>
        <v>22.989130434782609</v>
      </c>
      <c r="L153" s="145"/>
    </row>
    <row r="154" spans="1:12" ht="15" x14ac:dyDescent="0.3">
      <c r="A154" s="132"/>
      <c r="B154" s="133">
        <v>4</v>
      </c>
      <c r="C154" s="133">
        <f>'Parametri Toby'!AD40</f>
        <v>2.2000000000000002</v>
      </c>
      <c r="D154" s="133">
        <f>'Parametri Toby'!AD41</f>
        <v>7</v>
      </c>
      <c r="E154" s="120">
        <f t="shared" si="125"/>
        <v>9.1999999999999993</v>
      </c>
      <c r="F154" s="134">
        <f t="shared" si="126"/>
        <v>6.5217391304347831</v>
      </c>
      <c r="G154" s="134">
        <f t="shared" si="127"/>
        <v>14.347826086956523</v>
      </c>
      <c r="H154" s="120">
        <f>'Parametri Toby'!AD5</f>
        <v>300</v>
      </c>
      <c r="I154" s="134">
        <f t="shared" ref="I154:I157" si="129">F154*C154*H154/1000</f>
        <v>4.304347826086957</v>
      </c>
      <c r="J154" s="133">
        <v>4.7</v>
      </c>
      <c r="K154" s="134">
        <f t="shared" si="128"/>
        <v>20.2304347826087</v>
      </c>
      <c r="L154" s="145"/>
    </row>
    <row r="155" spans="1:12" ht="15" x14ac:dyDescent="0.3">
      <c r="A155" s="132"/>
      <c r="B155" s="133">
        <v>3</v>
      </c>
      <c r="C155" s="133">
        <f>'Parametri Toby'!AD38</f>
        <v>1.8</v>
      </c>
      <c r="D155" s="133">
        <f>'Parametri Toby'!AD39</f>
        <v>7.4</v>
      </c>
      <c r="E155" s="120">
        <f t="shared" si="125"/>
        <v>9.2000000000000011</v>
      </c>
      <c r="F155" s="134">
        <f t="shared" si="126"/>
        <v>6.5217391304347823</v>
      </c>
      <c r="G155" s="134">
        <f t="shared" si="127"/>
        <v>11.739130434782608</v>
      </c>
      <c r="H155" s="120">
        <f>'Parametri Toby'!AD5</f>
        <v>300</v>
      </c>
      <c r="I155" s="134">
        <f t="shared" si="129"/>
        <v>3.5217391304347823</v>
      </c>
      <c r="J155" s="133">
        <v>4.7</v>
      </c>
      <c r="K155" s="134">
        <f t="shared" si="128"/>
        <v>16.552173913043479</v>
      </c>
      <c r="L155" s="145"/>
    </row>
    <row r="156" spans="1:12" ht="15" x14ac:dyDescent="0.3">
      <c r="A156" s="132"/>
      <c r="B156" s="133">
        <v>2</v>
      </c>
      <c r="C156" s="133">
        <f>'Parametri Toby'!AD36</f>
        <v>1.5</v>
      </c>
      <c r="D156" s="133">
        <f>'Parametri Toby'!AD37</f>
        <v>7.7</v>
      </c>
      <c r="E156" s="120">
        <f t="shared" si="125"/>
        <v>9.1999999999999993</v>
      </c>
      <c r="F156" s="134">
        <f t="shared" si="126"/>
        <v>6.5217391304347831</v>
      </c>
      <c r="G156" s="134">
        <f t="shared" si="127"/>
        <v>9.7826086956521756</v>
      </c>
      <c r="H156" s="120">
        <f>'Parametri Toby'!AD5</f>
        <v>300</v>
      </c>
      <c r="I156" s="134">
        <f t="shared" si="129"/>
        <v>2.9347826086956523</v>
      </c>
      <c r="J156" s="133">
        <v>4.7</v>
      </c>
      <c r="K156" s="134">
        <f t="shared" si="128"/>
        <v>13.793478260869566</v>
      </c>
      <c r="L156" s="145"/>
    </row>
    <row r="157" spans="1:12" ht="15" x14ac:dyDescent="0.3">
      <c r="A157" s="132"/>
      <c r="B157" s="133">
        <v>1</v>
      </c>
      <c r="C157" s="133">
        <f>'Parametri Toby'!AD34</f>
        <v>1.2</v>
      </c>
      <c r="D157" s="133">
        <f>'Parametri Toby'!AD35</f>
        <v>8</v>
      </c>
      <c r="E157" s="120">
        <f t="shared" si="125"/>
        <v>9.1999999999999993</v>
      </c>
      <c r="F157" s="134">
        <f t="shared" si="126"/>
        <v>6.5217391304347831</v>
      </c>
      <c r="G157" s="134">
        <f t="shared" si="127"/>
        <v>7.8260869565217392</v>
      </c>
      <c r="H157" s="120">
        <f>'Parametri Toby'!AD5</f>
        <v>300</v>
      </c>
      <c r="I157" s="134">
        <f t="shared" si="129"/>
        <v>2.347826086956522</v>
      </c>
      <c r="J157" s="133">
        <v>4.7</v>
      </c>
      <c r="K157" s="134">
        <f t="shared" si="128"/>
        <v>11.034782608695654</v>
      </c>
      <c r="L157" s="145"/>
    </row>
    <row r="158" spans="1:12" ht="32.25" customHeight="1" x14ac:dyDescent="0.2">
      <c r="A158" s="130" t="str">
        <f>'Parametri Toby'!AE1</f>
        <v>ASLservis</v>
      </c>
      <c r="B158" s="131" t="s">
        <v>240</v>
      </c>
      <c r="C158" s="131" t="s">
        <v>241</v>
      </c>
      <c r="D158" s="131" t="s">
        <v>242</v>
      </c>
      <c r="E158" s="131" t="s">
        <v>243</v>
      </c>
      <c r="F158" s="131" t="s">
        <v>244</v>
      </c>
      <c r="G158" s="131" t="s">
        <v>245</v>
      </c>
      <c r="H158" s="131" t="s">
        <v>246</v>
      </c>
      <c r="I158" s="131" t="s">
        <v>247</v>
      </c>
      <c r="J158" s="131" t="s">
        <v>248</v>
      </c>
      <c r="K158" s="131" t="s">
        <v>249</v>
      </c>
      <c r="L158" s="144" t="s">
        <v>256</v>
      </c>
    </row>
    <row r="159" spans="1:12" ht="15" x14ac:dyDescent="0.3">
      <c r="A159" s="132"/>
      <c r="B159" s="133">
        <v>5</v>
      </c>
      <c r="C159" s="133">
        <f>'Parametri Toby'!AE42</f>
        <v>3.5</v>
      </c>
      <c r="D159" s="133">
        <f>'Parametri Toby'!AE43</f>
        <v>1.5</v>
      </c>
      <c r="E159" s="120">
        <f t="shared" ref="E159:E163" si="130">SUM(C159:D159)</f>
        <v>5</v>
      </c>
      <c r="F159" s="134">
        <f t="shared" ref="F159:F163" si="131">60/E159</f>
        <v>12</v>
      </c>
      <c r="G159" s="134">
        <f t="shared" ref="G159:G163" si="132">F159*C159</f>
        <v>42</v>
      </c>
      <c r="H159" s="120">
        <f>'Parametri Toby'!AE5</f>
        <v>75</v>
      </c>
      <c r="I159" s="134">
        <f>H159*G159/1000</f>
        <v>3.15</v>
      </c>
      <c r="J159" s="133">
        <v>4.7</v>
      </c>
      <c r="K159" s="134">
        <f t="shared" ref="K159:K163" si="133">J159*I159</f>
        <v>14.805</v>
      </c>
      <c r="L159" s="145"/>
    </row>
    <row r="160" spans="1:12" ht="15" x14ac:dyDescent="0.3">
      <c r="A160" s="132"/>
      <c r="B160" s="133">
        <v>4</v>
      </c>
      <c r="C160" s="133">
        <f>'Parametri Toby'!AE40</f>
        <v>3</v>
      </c>
      <c r="D160" s="133">
        <f>'Parametri Toby'!AE41</f>
        <v>2</v>
      </c>
      <c r="E160" s="120">
        <f t="shared" si="130"/>
        <v>5</v>
      </c>
      <c r="F160" s="134">
        <f t="shared" si="131"/>
        <v>12</v>
      </c>
      <c r="G160" s="134">
        <f t="shared" si="132"/>
        <v>36</v>
      </c>
      <c r="H160" s="120">
        <f>'Parametri Toby'!AE5</f>
        <v>75</v>
      </c>
      <c r="I160" s="134">
        <f t="shared" ref="I160:I163" si="134">F160*C160*H160/1000</f>
        <v>2.7</v>
      </c>
      <c r="J160" s="133">
        <v>4.7</v>
      </c>
      <c r="K160" s="134">
        <f t="shared" si="133"/>
        <v>12.690000000000001</v>
      </c>
      <c r="L160" s="145"/>
    </row>
    <row r="161" spans="1:12" ht="15" x14ac:dyDescent="0.3">
      <c r="A161" s="132"/>
      <c r="B161" s="133">
        <v>3</v>
      </c>
      <c r="C161" s="133">
        <f>'Parametri Toby'!AE38</f>
        <v>2.5</v>
      </c>
      <c r="D161" s="133">
        <f>'Parametri Toby'!AE39</f>
        <v>2.5</v>
      </c>
      <c r="E161" s="120">
        <f t="shared" si="130"/>
        <v>5</v>
      </c>
      <c r="F161" s="134">
        <f t="shared" si="131"/>
        <v>12</v>
      </c>
      <c r="G161" s="134">
        <f t="shared" si="132"/>
        <v>30</v>
      </c>
      <c r="H161" s="120">
        <f>'Parametri Toby'!AE5</f>
        <v>75</v>
      </c>
      <c r="I161" s="134">
        <f t="shared" si="134"/>
        <v>2.25</v>
      </c>
      <c r="J161" s="133">
        <v>4.7</v>
      </c>
      <c r="K161" s="134">
        <f t="shared" si="133"/>
        <v>10.575000000000001</v>
      </c>
      <c r="L161" s="145"/>
    </row>
    <row r="162" spans="1:12" ht="15" x14ac:dyDescent="0.3">
      <c r="A162" s="132"/>
      <c r="B162" s="133">
        <v>2</v>
      </c>
      <c r="C162" s="133">
        <f>'Parametri Toby'!AE36</f>
        <v>2</v>
      </c>
      <c r="D162" s="133">
        <f>'Parametri Toby'!AE37</f>
        <v>3</v>
      </c>
      <c r="E162" s="120">
        <f t="shared" si="130"/>
        <v>5</v>
      </c>
      <c r="F162" s="134">
        <f t="shared" si="131"/>
        <v>12</v>
      </c>
      <c r="G162" s="134">
        <f t="shared" si="132"/>
        <v>24</v>
      </c>
      <c r="H162" s="120">
        <f>'Parametri Toby'!AE5</f>
        <v>75</v>
      </c>
      <c r="I162" s="134">
        <f t="shared" si="134"/>
        <v>1.8</v>
      </c>
      <c r="J162" s="133">
        <v>4.7</v>
      </c>
      <c r="K162" s="134">
        <f t="shared" si="133"/>
        <v>8.4600000000000009</v>
      </c>
      <c r="L162" s="145"/>
    </row>
    <row r="163" spans="1:12" ht="15" x14ac:dyDescent="0.3">
      <c r="A163" s="132"/>
      <c r="B163" s="133">
        <v>1</v>
      </c>
      <c r="C163" s="133">
        <f>'Parametri Toby'!AE34</f>
        <v>1.5</v>
      </c>
      <c r="D163" s="133">
        <f>'Parametri Toby'!AE35</f>
        <v>5</v>
      </c>
      <c r="E163" s="120">
        <f t="shared" si="130"/>
        <v>6.5</v>
      </c>
      <c r="F163" s="134">
        <f t="shared" si="131"/>
        <v>9.2307692307692299</v>
      </c>
      <c r="G163" s="134">
        <f t="shared" si="132"/>
        <v>13.846153846153845</v>
      </c>
      <c r="H163" s="120">
        <f>'Parametri Toby'!AE5</f>
        <v>75</v>
      </c>
      <c r="I163" s="134">
        <f t="shared" si="134"/>
        <v>1.0384615384615383</v>
      </c>
      <c r="J163" s="133">
        <v>4.7</v>
      </c>
      <c r="K163" s="134">
        <f t="shared" si="133"/>
        <v>4.8807692307692303</v>
      </c>
      <c r="L163" s="145"/>
    </row>
    <row r="164" spans="1:12" ht="66" x14ac:dyDescent="0.2">
      <c r="A164" s="130" t="str">
        <f>'Parametri Toby'!AF1</f>
        <v>Guverner</v>
      </c>
      <c r="B164" s="131" t="s">
        <v>240</v>
      </c>
      <c r="C164" s="131" t="s">
        <v>241</v>
      </c>
      <c r="D164" s="131" t="s">
        <v>242</v>
      </c>
      <c r="E164" s="131" t="s">
        <v>243</v>
      </c>
      <c r="F164" s="131" t="s">
        <v>244</v>
      </c>
      <c r="G164" s="131" t="s">
        <v>245</v>
      </c>
      <c r="H164" s="131" t="s">
        <v>246</v>
      </c>
      <c r="I164" s="131" t="s">
        <v>247</v>
      </c>
      <c r="J164" s="131" t="s">
        <v>248</v>
      </c>
      <c r="K164" s="131" t="s">
        <v>249</v>
      </c>
      <c r="L164" s="144" t="s">
        <v>256</v>
      </c>
    </row>
    <row r="165" spans="1:12" ht="15" x14ac:dyDescent="0.3">
      <c r="A165" s="132"/>
      <c r="B165" s="133">
        <v>5</v>
      </c>
      <c r="C165" s="133">
        <f>'Parametri Toby'!AF42</f>
        <v>3</v>
      </c>
      <c r="D165" s="133">
        <f>'Parametri Toby'!AF43</f>
        <v>2.2000000000000002</v>
      </c>
      <c r="E165" s="120">
        <f t="shared" ref="E165:E169" si="135">SUM(C165:D165)</f>
        <v>5.2</v>
      </c>
      <c r="F165" s="134">
        <f t="shared" ref="F165:F169" si="136">60/E165</f>
        <v>11.538461538461538</v>
      </c>
      <c r="G165" s="134">
        <f t="shared" ref="G165:G169" si="137">F165*C165</f>
        <v>34.615384615384613</v>
      </c>
      <c r="H165" s="120">
        <f>'Parametri Toby'!AF5</f>
        <v>62</v>
      </c>
      <c r="I165" s="134">
        <f>H165*G165/1000</f>
        <v>2.1461538461538461</v>
      </c>
      <c r="J165" s="133">
        <v>4.7</v>
      </c>
      <c r="K165" s="134">
        <f t="shared" ref="K165:K169" si="138">J165*I165</f>
        <v>10.086923076923076</v>
      </c>
      <c r="L165" s="145"/>
    </row>
    <row r="166" spans="1:12" ht="15" x14ac:dyDescent="0.3">
      <c r="A166" s="132"/>
      <c r="B166" s="133">
        <v>4</v>
      </c>
      <c r="C166" s="133">
        <f>'Parametri Toby'!AF40</f>
        <v>2.5</v>
      </c>
      <c r="D166" s="133">
        <f>'Parametri Toby'!AF41</f>
        <v>2.7</v>
      </c>
      <c r="E166" s="120">
        <f t="shared" si="135"/>
        <v>5.2</v>
      </c>
      <c r="F166" s="134">
        <f t="shared" si="136"/>
        <v>11.538461538461538</v>
      </c>
      <c r="G166" s="134">
        <f t="shared" si="137"/>
        <v>28.846153846153847</v>
      </c>
      <c r="H166" s="120">
        <f>'Parametri Toby'!AF5</f>
        <v>62</v>
      </c>
      <c r="I166" s="134">
        <f t="shared" ref="I166:I169" si="139">F166*C166*H166/1000</f>
        <v>1.7884615384615385</v>
      </c>
      <c r="J166" s="133">
        <v>4.7</v>
      </c>
      <c r="K166" s="134">
        <f t="shared" si="138"/>
        <v>8.4057692307692307</v>
      </c>
      <c r="L166" s="145"/>
    </row>
    <row r="167" spans="1:12" ht="15" x14ac:dyDescent="0.3">
      <c r="A167" s="132"/>
      <c r="B167" s="133">
        <v>3</v>
      </c>
      <c r="C167" s="133">
        <f>'Parametri Toby'!AF38</f>
        <v>2</v>
      </c>
      <c r="D167" s="133">
        <f>'Parametri Toby'!AF39</f>
        <v>3</v>
      </c>
      <c r="E167" s="120">
        <f t="shared" si="135"/>
        <v>5</v>
      </c>
      <c r="F167" s="134">
        <f t="shared" si="136"/>
        <v>12</v>
      </c>
      <c r="G167" s="134">
        <f t="shared" si="137"/>
        <v>24</v>
      </c>
      <c r="H167" s="120">
        <f>'Parametri Toby'!AF5</f>
        <v>62</v>
      </c>
      <c r="I167" s="134">
        <f t="shared" si="139"/>
        <v>1.488</v>
      </c>
      <c r="J167" s="133">
        <v>4.7</v>
      </c>
      <c r="K167" s="134">
        <f t="shared" si="138"/>
        <v>6.9935999999999998</v>
      </c>
      <c r="L167" s="145"/>
    </row>
    <row r="168" spans="1:12" ht="15" x14ac:dyDescent="0.3">
      <c r="A168" s="132"/>
      <c r="B168" s="133">
        <v>2</v>
      </c>
      <c r="C168" s="133">
        <f>'Parametri Toby'!AF36</f>
        <v>1.5</v>
      </c>
      <c r="D168" s="133">
        <f>'Parametri Toby'!AF37</f>
        <v>3</v>
      </c>
      <c r="E168" s="120">
        <f t="shared" si="135"/>
        <v>4.5</v>
      </c>
      <c r="F168" s="134">
        <f t="shared" si="136"/>
        <v>13.333333333333334</v>
      </c>
      <c r="G168" s="134">
        <f t="shared" si="137"/>
        <v>20</v>
      </c>
      <c r="H168" s="120">
        <f>'Parametri Toby'!AF5</f>
        <v>62</v>
      </c>
      <c r="I168" s="134">
        <f t="shared" si="139"/>
        <v>1.24</v>
      </c>
      <c r="J168" s="133">
        <v>4.7</v>
      </c>
      <c r="K168" s="134">
        <f t="shared" si="138"/>
        <v>5.8280000000000003</v>
      </c>
      <c r="L168" s="145"/>
    </row>
    <row r="169" spans="1:12" ht="15" x14ac:dyDescent="0.3">
      <c r="A169" s="132"/>
      <c r="B169" s="133">
        <v>1</v>
      </c>
      <c r="C169" s="133">
        <f>'Parametri Toby'!AF34</f>
        <v>1.5</v>
      </c>
      <c r="D169" s="133">
        <f>'Parametri Toby'!AF35</f>
        <v>3.6</v>
      </c>
      <c r="E169" s="120">
        <f t="shared" si="135"/>
        <v>5.0999999999999996</v>
      </c>
      <c r="F169" s="134">
        <f t="shared" si="136"/>
        <v>11.764705882352942</v>
      </c>
      <c r="G169" s="134">
        <f t="shared" si="137"/>
        <v>17.647058823529413</v>
      </c>
      <c r="H169" s="120">
        <f>'Parametri Toby'!AF5</f>
        <v>62</v>
      </c>
      <c r="I169" s="134">
        <f t="shared" si="139"/>
        <v>1.0941176470588236</v>
      </c>
      <c r="J169" s="133">
        <v>4.7</v>
      </c>
      <c r="K169" s="134">
        <f t="shared" si="138"/>
        <v>5.1423529411764717</v>
      </c>
      <c r="L169" s="145"/>
    </row>
    <row r="170" spans="1:12" ht="66" x14ac:dyDescent="0.2">
      <c r="A170" s="130" t="str">
        <f>'Parametri Toby'!AG1</f>
        <v>rade topola</v>
      </c>
      <c r="B170" s="131" t="s">
        <v>240</v>
      </c>
      <c r="C170" s="131" t="s">
        <v>241</v>
      </c>
      <c r="D170" s="131" t="s">
        <v>242</v>
      </c>
      <c r="E170" s="131" t="s">
        <v>243</v>
      </c>
      <c r="F170" s="131" t="s">
        <v>244</v>
      </c>
      <c r="G170" s="131" t="s">
        <v>245</v>
      </c>
      <c r="H170" s="131" t="s">
        <v>246</v>
      </c>
      <c r="I170" s="131" t="s">
        <v>247</v>
      </c>
      <c r="J170" s="131" t="s">
        <v>248</v>
      </c>
      <c r="K170" s="131" t="s">
        <v>249</v>
      </c>
      <c r="L170" s="144" t="s">
        <v>256</v>
      </c>
    </row>
    <row r="171" spans="1:12" ht="15" x14ac:dyDescent="0.3">
      <c r="A171" s="132"/>
      <c r="B171" s="133">
        <v>5</v>
      </c>
      <c r="C171" s="133">
        <f>'Parametri Toby'!AG42</f>
        <v>3.93</v>
      </c>
      <c r="D171" s="133">
        <f>'Parametri Toby'!AG43</f>
        <v>6.07</v>
      </c>
      <c r="E171" s="120">
        <f t="shared" ref="E171:E175" si="140">SUM(C171:D171)</f>
        <v>10</v>
      </c>
      <c r="F171" s="134">
        <f t="shared" ref="F171:F175" si="141">60/E171</f>
        <v>6</v>
      </c>
      <c r="G171" s="134">
        <f t="shared" ref="G171:G175" si="142">F171*C171</f>
        <v>23.580000000000002</v>
      </c>
      <c r="H171" s="120">
        <f>'Parametri Toby'!AG5</f>
        <v>280</v>
      </c>
      <c r="I171" s="134">
        <f>H171*G171/1000</f>
        <v>6.6024000000000003</v>
      </c>
      <c r="J171" s="133">
        <v>4.7</v>
      </c>
      <c r="K171" s="134">
        <f t="shared" ref="K171:K175" si="143">J171*I171</f>
        <v>31.031280000000002</v>
      </c>
      <c r="L171" s="145"/>
    </row>
    <row r="172" spans="1:12" ht="15" x14ac:dyDescent="0.3">
      <c r="A172" s="132"/>
      <c r="B172" s="133">
        <v>4</v>
      </c>
      <c r="C172" s="133">
        <f>'Parametri Toby'!AG40</f>
        <v>3.28</v>
      </c>
      <c r="D172" s="133">
        <f>'Parametri Toby'!AG41</f>
        <v>6.72</v>
      </c>
      <c r="E172" s="120">
        <f t="shared" si="140"/>
        <v>10</v>
      </c>
      <c r="F172" s="134">
        <f t="shared" si="141"/>
        <v>6</v>
      </c>
      <c r="G172" s="134">
        <f t="shared" si="142"/>
        <v>19.68</v>
      </c>
      <c r="H172" s="120">
        <f>'Parametri Toby'!AG5</f>
        <v>280</v>
      </c>
      <c r="I172" s="134">
        <f t="shared" ref="I172:I175" si="144">F172*C172*H172/1000</f>
        <v>5.5103999999999997</v>
      </c>
      <c r="J172" s="133">
        <v>4.7</v>
      </c>
      <c r="K172" s="134">
        <f t="shared" si="143"/>
        <v>25.898879999999998</v>
      </c>
      <c r="L172" s="145"/>
    </row>
    <row r="173" spans="1:12" ht="15" x14ac:dyDescent="0.3">
      <c r="A173" s="132"/>
      <c r="B173" s="133">
        <v>3</v>
      </c>
      <c r="C173" s="133">
        <f>'Parametri Toby'!AG38</f>
        <v>2.62</v>
      </c>
      <c r="D173" s="133">
        <f>'Parametri Toby'!AG39</f>
        <v>7.38</v>
      </c>
      <c r="E173" s="120">
        <f t="shared" si="140"/>
        <v>10</v>
      </c>
      <c r="F173" s="134">
        <f t="shared" si="141"/>
        <v>6</v>
      </c>
      <c r="G173" s="134">
        <f t="shared" si="142"/>
        <v>15.72</v>
      </c>
      <c r="H173" s="120">
        <f>'Parametri Toby'!AG5</f>
        <v>280</v>
      </c>
      <c r="I173" s="134">
        <f t="shared" si="144"/>
        <v>4.4016000000000002</v>
      </c>
      <c r="J173" s="133">
        <v>4.7</v>
      </c>
      <c r="K173" s="134">
        <f t="shared" si="143"/>
        <v>20.687520000000003</v>
      </c>
      <c r="L173" s="145"/>
    </row>
    <row r="174" spans="1:12" ht="15" x14ac:dyDescent="0.3">
      <c r="A174" s="132"/>
      <c r="B174" s="133">
        <v>2</v>
      </c>
      <c r="C174" s="133">
        <f>'Parametri Toby'!AG36</f>
        <v>1.6</v>
      </c>
      <c r="D174" s="133">
        <f>'Parametri Toby'!AG37</f>
        <v>8.4</v>
      </c>
      <c r="E174" s="120">
        <f t="shared" si="140"/>
        <v>10</v>
      </c>
      <c r="F174" s="134">
        <f t="shared" si="141"/>
        <v>6</v>
      </c>
      <c r="G174" s="134">
        <f t="shared" si="142"/>
        <v>9.6000000000000014</v>
      </c>
      <c r="H174" s="120">
        <f>'Parametri Toby'!AG5</f>
        <v>280</v>
      </c>
      <c r="I174" s="134">
        <f t="shared" si="144"/>
        <v>2.6880000000000006</v>
      </c>
      <c r="J174" s="133">
        <v>4.7</v>
      </c>
      <c r="K174" s="134">
        <f t="shared" si="143"/>
        <v>12.633600000000003</v>
      </c>
      <c r="L174" s="145"/>
    </row>
    <row r="175" spans="1:12" ht="15" x14ac:dyDescent="0.3">
      <c r="A175" s="132"/>
      <c r="B175" s="133">
        <v>1</v>
      </c>
      <c r="C175" s="133">
        <f>'Parametri Toby'!AG34</f>
        <v>1.3</v>
      </c>
      <c r="D175" s="133">
        <f>'Parametri Toby'!AG35</f>
        <v>3.5</v>
      </c>
      <c r="E175" s="120">
        <f t="shared" si="140"/>
        <v>4.8</v>
      </c>
      <c r="F175" s="134">
        <f t="shared" si="141"/>
        <v>12.5</v>
      </c>
      <c r="G175" s="134">
        <f t="shared" si="142"/>
        <v>16.25</v>
      </c>
      <c r="H175" s="120">
        <f>'Parametri Toby'!AG5</f>
        <v>280</v>
      </c>
      <c r="I175" s="134">
        <f t="shared" si="144"/>
        <v>4.55</v>
      </c>
      <c r="J175" s="133">
        <v>4.7</v>
      </c>
      <c r="K175" s="134">
        <f t="shared" si="143"/>
        <v>21.385000000000002</v>
      </c>
      <c r="L175" s="145"/>
    </row>
    <row r="176" spans="1:12" ht="66" x14ac:dyDescent="0.2">
      <c r="A176" s="130" t="str">
        <f>'Parametri Toby'!AH1</f>
        <v>Gox BG</v>
      </c>
      <c r="B176" s="131" t="s">
        <v>240</v>
      </c>
      <c r="C176" s="131" t="s">
        <v>241</v>
      </c>
      <c r="D176" s="131" t="s">
        <v>242</v>
      </c>
      <c r="E176" s="131" t="s">
        <v>243</v>
      </c>
      <c r="F176" s="131" t="s">
        <v>244</v>
      </c>
      <c r="G176" s="131" t="s">
        <v>245</v>
      </c>
      <c r="H176" s="131" t="s">
        <v>246</v>
      </c>
      <c r="I176" s="131" t="s">
        <v>247</v>
      </c>
      <c r="J176" s="131" t="s">
        <v>248</v>
      </c>
      <c r="K176" s="131" t="s">
        <v>249</v>
      </c>
      <c r="L176" s="144" t="s">
        <v>261</v>
      </c>
    </row>
    <row r="177" spans="1:12" ht="15" x14ac:dyDescent="0.3">
      <c r="A177" s="132"/>
      <c r="B177" s="133">
        <v>5</v>
      </c>
      <c r="C177" s="133">
        <f>'Parametri Toby'!AH42</f>
        <v>3.6</v>
      </c>
      <c r="D177" s="133">
        <f>'Parametri Toby'!AH43</f>
        <v>1.7</v>
      </c>
      <c r="E177" s="120">
        <f t="shared" ref="E177:E181" si="145">SUM(C177:D177)</f>
        <v>5.3</v>
      </c>
      <c r="F177" s="134">
        <f t="shared" ref="F177:F181" si="146">60/E177</f>
        <v>11.320754716981133</v>
      </c>
      <c r="G177" s="134">
        <f t="shared" ref="G177:G181" si="147">F177*C177</f>
        <v>40.754716981132077</v>
      </c>
      <c r="H177" s="120">
        <f>'Parametri Toby'!AH5</f>
        <v>59</v>
      </c>
      <c r="I177" s="134">
        <f>H177*G177/1000</f>
        <v>2.4045283018867925</v>
      </c>
      <c r="J177" s="133">
        <v>4.7</v>
      </c>
      <c r="K177" s="134">
        <f t="shared" ref="K177:K181" si="148">J177*I177</f>
        <v>11.301283018867926</v>
      </c>
      <c r="L177" s="145"/>
    </row>
    <row r="178" spans="1:12" ht="15" x14ac:dyDescent="0.3">
      <c r="A178" s="132"/>
      <c r="B178" s="133">
        <v>4</v>
      </c>
      <c r="C178" s="133">
        <f>'Parametri Toby'!AH40</f>
        <v>3</v>
      </c>
      <c r="D178" s="133">
        <f>'Parametri Toby'!AH41</f>
        <v>2.2000000000000002</v>
      </c>
      <c r="E178" s="120">
        <f t="shared" si="145"/>
        <v>5.2</v>
      </c>
      <c r="F178" s="134">
        <f t="shared" si="146"/>
        <v>11.538461538461538</v>
      </c>
      <c r="G178" s="134">
        <f t="shared" si="147"/>
        <v>34.615384615384613</v>
      </c>
      <c r="H178" s="120">
        <f>'Parametri Toby'!AH5</f>
        <v>59</v>
      </c>
      <c r="I178" s="134">
        <f t="shared" ref="I178:I181" si="149">F178*C178*H178/1000</f>
        <v>2.0423076923076922</v>
      </c>
      <c r="J178" s="133">
        <v>4.7</v>
      </c>
      <c r="K178" s="134">
        <f t="shared" si="148"/>
        <v>9.5988461538461536</v>
      </c>
      <c r="L178" s="145"/>
    </row>
    <row r="179" spans="1:12" ht="15" x14ac:dyDescent="0.3">
      <c r="A179" s="132"/>
      <c r="B179" s="133">
        <v>3</v>
      </c>
      <c r="C179" s="133">
        <f>'Parametri Toby'!AH38</f>
        <v>2.5</v>
      </c>
      <c r="D179" s="133">
        <f>'Parametri Toby'!AH39</f>
        <v>2.4</v>
      </c>
      <c r="E179" s="120">
        <f t="shared" si="145"/>
        <v>4.9000000000000004</v>
      </c>
      <c r="F179" s="134">
        <f t="shared" si="146"/>
        <v>12.244897959183673</v>
      </c>
      <c r="G179" s="134">
        <f t="shared" si="147"/>
        <v>30.612244897959183</v>
      </c>
      <c r="H179" s="120">
        <f>'Parametri Toby'!AH5</f>
        <v>59</v>
      </c>
      <c r="I179" s="134">
        <f t="shared" si="149"/>
        <v>1.8061224489795917</v>
      </c>
      <c r="J179" s="133">
        <v>4.7</v>
      </c>
      <c r="K179" s="134">
        <f t="shared" si="148"/>
        <v>8.4887755102040821</v>
      </c>
      <c r="L179" s="145"/>
    </row>
    <row r="180" spans="1:12" ht="15" x14ac:dyDescent="0.3">
      <c r="A180" s="132"/>
      <c r="B180" s="133">
        <v>2</v>
      </c>
      <c r="C180" s="133">
        <f>'Parametri Toby'!AH36</f>
        <v>2</v>
      </c>
      <c r="D180" s="133">
        <f>'Parametri Toby'!AH37</f>
        <v>2.5</v>
      </c>
      <c r="E180" s="120">
        <f t="shared" si="145"/>
        <v>4.5</v>
      </c>
      <c r="F180" s="134">
        <f t="shared" si="146"/>
        <v>13.333333333333334</v>
      </c>
      <c r="G180" s="134">
        <f t="shared" si="147"/>
        <v>26.666666666666668</v>
      </c>
      <c r="H180" s="120">
        <f>'Parametri Toby'!AH5</f>
        <v>59</v>
      </c>
      <c r="I180" s="134">
        <f t="shared" si="149"/>
        <v>1.5733333333333335</v>
      </c>
      <c r="J180" s="133">
        <v>4.7</v>
      </c>
      <c r="K180" s="134">
        <f t="shared" si="148"/>
        <v>7.3946666666666676</v>
      </c>
      <c r="L180" s="145"/>
    </row>
    <row r="181" spans="1:12" ht="15" x14ac:dyDescent="0.3">
      <c r="A181" s="132"/>
      <c r="B181" s="133">
        <v>1</v>
      </c>
      <c r="C181" s="133">
        <f>'Parametri Toby'!AH34</f>
        <v>1.7</v>
      </c>
      <c r="D181" s="133">
        <f>'Parametri Toby'!AH35</f>
        <v>3.2</v>
      </c>
      <c r="E181" s="120">
        <f t="shared" si="145"/>
        <v>4.9000000000000004</v>
      </c>
      <c r="F181" s="134">
        <f t="shared" si="146"/>
        <v>12.244897959183673</v>
      </c>
      <c r="G181" s="134">
        <f t="shared" si="147"/>
        <v>20.816326530612244</v>
      </c>
      <c r="H181" s="120">
        <f>'Parametri Toby'!AH5</f>
        <v>59</v>
      </c>
      <c r="I181" s="134">
        <f t="shared" si="149"/>
        <v>1.2281632653061225</v>
      </c>
      <c r="J181" s="133">
        <v>4.7</v>
      </c>
      <c r="K181" s="134">
        <f t="shared" si="148"/>
        <v>5.7723673469387764</v>
      </c>
      <c r="L181" s="145"/>
    </row>
    <row r="182" spans="1:12" ht="66" x14ac:dyDescent="0.2">
      <c r="A182" s="130" t="str">
        <f>'Parametri Toby'!AI1</f>
        <v>dany12</v>
      </c>
      <c r="B182" s="131" t="s">
        <v>240</v>
      </c>
      <c r="C182" s="131" t="s">
        <v>241</v>
      </c>
      <c r="D182" s="131" t="s">
        <v>242</v>
      </c>
      <c r="E182" s="131" t="s">
        <v>243</v>
      </c>
      <c r="F182" s="131" t="s">
        <v>244</v>
      </c>
      <c r="G182" s="131" t="s">
        <v>245</v>
      </c>
      <c r="H182" s="131" t="s">
        <v>246</v>
      </c>
      <c r="I182" s="131" t="s">
        <v>247</v>
      </c>
      <c r="J182" s="131" t="s">
        <v>248</v>
      </c>
      <c r="K182" s="131" t="s">
        <v>249</v>
      </c>
      <c r="L182" s="144" t="s">
        <v>262</v>
      </c>
    </row>
    <row r="183" spans="1:12" ht="15" x14ac:dyDescent="0.3">
      <c r="A183" s="132"/>
      <c r="B183" s="133">
        <v>5</v>
      </c>
      <c r="C183" s="133">
        <f>'Parametri Toby'!AI42</f>
        <v>3.5</v>
      </c>
      <c r="D183" s="133">
        <f>'Parametri Toby'!AI43</f>
        <v>2.5</v>
      </c>
      <c r="E183" s="120">
        <f t="shared" ref="E183:E187" si="150">SUM(C183:D183)</f>
        <v>6</v>
      </c>
      <c r="F183" s="134">
        <f t="shared" ref="F183:F187" si="151">60/E183</f>
        <v>10</v>
      </c>
      <c r="G183" s="134">
        <f t="shared" ref="G183:G187" si="152">F183*C183</f>
        <v>35</v>
      </c>
      <c r="H183" s="120">
        <f>'Parametri Toby'!AI5</f>
        <v>120</v>
      </c>
      <c r="I183" s="134">
        <f>H183*G183/1000</f>
        <v>4.2</v>
      </c>
      <c r="J183" s="133">
        <v>4.7</v>
      </c>
      <c r="K183" s="134">
        <f t="shared" ref="K183:K187" si="153">J183*I183</f>
        <v>19.740000000000002</v>
      </c>
      <c r="L183" s="145"/>
    </row>
    <row r="184" spans="1:12" ht="15" x14ac:dyDescent="0.3">
      <c r="A184" s="132"/>
      <c r="B184" s="133">
        <v>4</v>
      </c>
      <c r="C184" s="133">
        <f>'Parametri Toby'!AI40</f>
        <v>3</v>
      </c>
      <c r="D184" s="133">
        <f>'Parametri Toby'!AI41</f>
        <v>3</v>
      </c>
      <c r="E184" s="120">
        <f t="shared" si="150"/>
        <v>6</v>
      </c>
      <c r="F184" s="134">
        <f t="shared" si="151"/>
        <v>10</v>
      </c>
      <c r="G184" s="134">
        <f t="shared" si="152"/>
        <v>30</v>
      </c>
      <c r="H184" s="120">
        <f>'Parametri Toby'!AI5</f>
        <v>120</v>
      </c>
      <c r="I184" s="134">
        <f t="shared" ref="I184:I187" si="154">F184*C184*H184/1000</f>
        <v>3.6</v>
      </c>
      <c r="J184" s="133">
        <v>4.7</v>
      </c>
      <c r="K184" s="134">
        <f t="shared" si="153"/>
        <v>16.920000000000002</v>
      </c>
      <c r="L184" s="145"/>
    </row>
    <row r="185" spans="1:12" ht="15" x14ac:dyDescent="0.3">
      <c r="A185" s="132"/>
      <c r="B185" s="133">
        <v>3</v>
      </c>
      <c r="C185" s="133">
        <f>'Parametri Toby'!AI38</f>
        <v>2.5</v>
      </c>
      <c r="D185" s="133">
        <f>'Parametri Toby'!AI39</f>
        <v>3.5</v>
      </c>
      <c r="E185" s="120">
        <f t="shared" si="150"/>
        <v>6</v>
      </c>
      <c r="F185" s="134">
        <f t="shared" si="151"/>
        <v>10</v>
      </c>
      <c r="G185" s="134">
        <f t="shared" si="152"/>
        <v>25</v>
      </c>
      <c r="H185" s="120">
        <f>'Parametri Toby'!AI5</f>
        <v>120</v>
      </c>
      <c r="I185" s="134">
        <f t="shared" si="154"/>
        <v>3</v>
      </c>
      <c r="J185" s="133">
        <v>4.7</v>
      </c>
      <c r="K185" s="134">
        <f t="shared" si="153"/>
        <v>14.100000000000001</v>
      </c>
      <c r="L185" s="145"/>
    </row>
    <row r="186" spans="1:12" ht="15" x14ac:dyDescent="0.3">
      <c r="A186" s="132"/>
      <c r="B186" s="133">
        <v>2</v>
      </c>
      <c r="C186" s="133">
        <f>'Parametri Toby'!AI36</f>
        <v>2</v>
      </c>
      <c r="D186" s="133">
        <f>'Parametri Toby'!AI37</f>
        <v>4</v>
      </c>
      <c r="E186" s="120">
        <f t="shared" si="150"/>
        <v>6</v>
      </c>
      <c r="F186" s="134">
        <f t="shared" si="151"/>
        <v>10</v>
      </c>
      <c r="G186" s="134">
        <f t="shared" si="152"/>
        <v>20</v>
      </c>
      <c r="H186" s="120">
        <f>'Parametri Toby'!AI5</f>
        <v>120</v>
      </c>
      <c r="I186" s="134">
        <f t="shared" si="154"/>
        <v>2.4</v>
      </c>
      <c r="J186" s="133">
        <v>4.7</v>
      </c>
      <c r="K186" s="134">
        <f t="shared" si="153"/>
        <v>11.28</v>
      </c>
      <c r="L186" s="145"/>
    </row>
    <row r="187" spans="1:12" ht="15" x14ac:dyDescent="0.3">
      <c r="A187" s="132"/>
      <c r="B187" s="133">
        <v>1</v>
      </c>
      <c r="C187" s="133">
        <f>'Parametri Toby'!AI34</f>
        <v>1.5</v>
      </c>
      <c r="D187" s="133">
        <f>'Parametri Toby'!AI35</f>
        <v>4.5</v>
      </c>
      <c r="E187" s="120">
        <f t="shared" si="150"/>
        <v>6</v>
      </c>
      <c r="F187" s="134">
        <f t="shared" si="151"/>
        <v>10</v>
      </c>
      <c r="G187" s="134">
        <f t="shared" si="152"/>
        <v>15</v>
      </c>
      <c r="H187" s="120">
        <f>'Parametri Toby'!AI5</f>
        <v>120</v>
      </c>
      <c r="I187" s="134">
        <f t="shared" si="154"/>
        <v>1.8</v>
      </c>
      <c r="J187" s="133">
        <v>4.7</v>
      </c>
      <c r="K187" s="134">
        <f t="shared" si="153"/>
        <v>8.4600000000000009</v>
      </c>
      <c r="L187" s="145"/>
    </row>
    <row r="188" spans="1:12" ht="66" x14ac:dyDescent="0.2">
      <c r="A188" s="130" t="str">
        <f>'Parametri Toby'!AJ1</f>
        <v>sasa-74</v>
      </c>
      <c r="B188" s="131" t="s">
        <v>240</v>
      </c>
      <c r="C188" s="131" t="s">
        <v>241</v>
      </c>
      <c r="D188" s="131" t="s">
        <v>242</v>
      </c>
      <c r="E188" s="131" t="s">
        <v>243</v>
      </c>
      <c r="F188" s="131" t="s">
        <v>244</v>
      </c>
      <c r="G188" s="131" t="s">
        <v>245</v>
      </c>
      <c r="H188" s="131" t="s">
        <v>246</v>
      </c>
      <c r="I188" s="131" t="s">
        <v>247</v>
      </c>
      <c r="J188" s="131" t="s">
        <v>248</v>
      </c>
      <c r="K188" s="131" t="s">
        <v>249</v>
      </c>
      <c r="L188" s="144" t="s">
        <v>263</v>
      </c>
    </row>
    <row r="189" spans="1:12" ht="15" x14ac:dyDescent="0.3">
      <c r="A189" s="132"/>
      <c r="B189" s="133">
        <v>5</v>
      </c>
      <c r="C189" s="133">
        <f>'Parametri Toby'!AJ42</f>
        <v>3.5</v>
      </c>
      <c r="D189" s="133">
        <f>'Parametri Toby'!AJ43</f>
        <v>4</v>
      </c>
      <c r="E189" s="120">
        <f t="shared" ref="E189:E193" si="155">SUM(C189:D189)</f>
        <v>7.5</v>
      </c>
      <c r="F189" s="134">
        <f t="shared" ref="F189:F193" si="156">60/E189</f>
        <v>8</v>
      </c>
      <c r="G189" s="134">
        <f t="shared" ref="G189:G193" si="157">F189*C189</f>
        <v>28</v>
      </c>
      <c r="H189" s="120">
        <f>'Parametri Toby'!AJ5</f>
        <v>120</v>
      </c>
      <c r="I189" s="134">
        <f>H189*G189/1000</f>
        <v>3.36</v>
      </c>
      <c r="J189" s="133">
        <v>4.7</v>
      </c>
      <c r="K189" s="134">
        <f t="shared" ref="K189:K193" si="158">J189*I189</f>
        <v>15.792</v>
      </c>
      <c r="L189" s="145"/>
    </row>
    <row r="190" spans="1:12" ht="15" x14ac:dyDescent="0.3">
      <c r="A190" s="132"/>
      <c r="B190" s="133">
        <v>4</v>
      </c>
      <c r="C190" s="133">
        <f>'Parametri Toby'!AJ40</f>
        <v>3</v>
      </c>
      <c r="D190" s="133">
        <f>'Parametri Toby'!AJ41</f>
        <v>4</v>
      </c>
      <c r="E190" s="120">
        <f t="shared" si="155"/>
        <v>7</v>
      </c>
      <c r="F190" s="134">
        <f t="shared" si="156"/>
        <v>8.5714285714285712</v>
      </c>
      <c r="G190" s="134">
        <f t="shared" si="157"/>
        <v>25.714285714285715</v>
      </c>
      <c r="H190" s="120">
        <f>'Parametri Toby'!AJ5</f>
        <v>120</v>
      </c>
      <c r="I190" s="134">
        <f t="shared" ref="I190:I193" si="159">F190*C190*H190/1000</f>
        <v>3.0857142857142859</v>
      </c>
      <c r="J190" s="133">
        <v>4.7</v>
      </c>
      <c r="K190" s="134">
        <f t="shared" si="158"/>
        <v>14.502857142857144</v>
      </c>
      <c r="L190" s="145"/>
    </row>
    <row r="191" spans="1:12" ht="15" x14ac:dyDescent="0.3">
      <c r="A191" s="132"/>
      <c r="B191" s="133">
        <v>3</v>
      </c>
      <c r="C191" s="133">
        <f>'Parametri Toby'!AJ38</f>
        <v>2</v>
      </c>
      <c r="D191" s="133">
        <f>'Parametri Toby'!AJ39</f>
        <v>4</v>
      </c>
      <c r="E191" s="120">
        <f t="shared" si="155"/>
        <v>6</v>
      </c>
      <c r="F191" s="134">
        <f t="shared" si="156"/>
        <v>10</v>
      </c>
      <c r="G191" s="134">
        <f t="shared" si="157"/>
        <v>20</v>
      </c>
      <c r="H191" s="120">
        <f>'Parametri Toby'!AJ5</f>
        <v>120</v>
      </c>
      <c r="I191" s="134">
        <f t="shared" si="159"/>
        <v>2.4</v>
      </c>
      <c r="J191" s="133">
        <v>4.7</v>
      </c>
      <c r="K191" s="134">
        <f t="shared" si="158"/>
        <v>11.28</v>
      </c>
      <c r="L191" s="145"/>
    </row>
    <row r="192" spans="1:12" ht="15" x14ac:dyDescent="0.3">
      <c r="A192" s="132"/>
      <c r="B192" s="133">
        <v>2</v>
      </c>
      <c r="C192" s="133">
        <f>'Parametri Toby'!AJ36</f>
        <v>1.5</v>
      </c>
      <c r="D192" s="133">
        <f>'Parametri Toby'!AJ37</f>
        <v>4</v>
      </c>
      <c r="E192" s="120">
        <f t="shared" si="155"/>
        <v>5.5</v>
      </c>
      <c r="F192" s="134">
        <f t="shared" si="156"/>
        <v>10.909090909090908</v>
      </c>
      <c r="G192" s="134">
        <f t="shared" si="157"/>
        <v>16.363636363636363</v>
      </c>
      <c r="H192" s="120">
        <f>'Parametri Toby'!AJ5</f>
        <v>120</v>
      </c>
      <c r="I192" s="134">
        <f t="shared" si="159"/>
        <v>1.9636363636363634</v>
      </c>
      <c r="J192" s="133">
        <v>4.7</v>
      </c>
      <c r="K192" s="134">
        <f t="shared" si="158"/>
        <v>9.2290909090909086</v>
      </c>
      <c r="L192" s="145"/>
    </row>
    <row r="193" spans="1:12" ht="15" x14ac:dyDescent="0.3">
      <c r="A193" s="132"/>
      <c r="B193" s="133">
        <v>1</v>
      </c>
      <c r="C193" s="133">
        <f>'Parametri Toby'!AJ34</f>
        <v>1</v>
      </c>
      <c r="D193" s="133">
        <f>'Parametri Toby'!AJ35</f>
        <v>4</v>
      </c>
      <c r="E193" s="120">
        <f t="shared" si="155"/>
        <v>5</v>
      </c>
      <c r="F193" s="134">
        <f t="shared" si="156"/>
        <v>12</v>
      </c>
      <c r="G193" s="134">
        <f t="shared" si="157"/>
        <v>12</v>
      </c>
      <c r="H193" s="120">
        <f>'Parametri Toby'!AJ5</f>
        <v>120</v>
      </c>
      <c r="I193" s="134">
        <f t="shared" si="159"/>
        <v>1.44</v>
      </c>
      <c r="J193" s="133">
        <v>4.7</v>
      </c>
      <c r="K193" s="134">
        <f t="shared" si="158"/>
        <v>6.7679999999999998</v>
      </c>
      <c r="L193" s="145"/>
    </row>
    <row r="194" spans="1:12" ht="66" x14ac:dyDescent="0.2">
      <c r="A194" s="130" t="str">
        <f>'Parametri Toby'!AK1</f>
        <v>dongrga</v>
      </c>
      <c r="B194" s="131" t="s">
        <v>240</v>
      </c>
      <c r="C194" s="131" t="s">
        <v>241</v>
      </c>
      <c r="D194" s="131" t="s">
        <v>242</v>
      </c>
      <c r="E194" s="131" t="s">
        <v>243</v>
      </c>
      <c r="F194" s="131" t="s">
        <v>244</v>
      </c>
      <c r="G194" s="131" t="s">
        <v>245</v>
      </c>
      <c r="H194" s="131" t="s">
        <v>246</v>
      </c>
      <c r="I194" s="131" t="s">
        <v>247</v>
      </c>
      <c r="J194" s="131" t="s">
        <v>248</v>
      </c>
      <c r="K194" s="131" t="s">
        <v>249</v>
      </c>
      <c r="L194" s="144" t="s">
        <v>256</v>
      </c>
    </row>
    <row r="195" spans="1:12" ht="15" x14ac:dyDescent="0.3">
      <c r="A195" s="132"/>
      <c r="B195" s="133">
        <v>5</v>
      </c>
      <c r="C195" s="133">
        <f>'Parametri Toby'!AK42</f>
        <v>3</v>
      </c>
      <c r="D195" s="133">
        <f>'Parametri Toby'!AK43</f>
        <v>3.5</v>
      </c>
      <c r="E195" s="120">
        <f t="shared" ref="E195:E199" si="160">SUM(C195:D195)</f>
        <v>6.5</v>
      </c>
      <c r="F195" s="134">
        <f t="shared" ref="F195:F199" si="161">60/E195</f>
        <v>9.2307692307692299</v>
      </c>
      <c r="G195" s="134">
        <f t="shared" ref="G195:G199" si="162">F195*C195</f>
        <v>27.69230769230769</v>
      </c>
      <c r="H195" s="120">
        <f>'Parametri Toby'!AK5</f>
        <v>250</v>
      </c>
      <c r="I195" s="134">
        <f>H195*G195/1000</f>
        <v>6.9230769230769225</v>
      </c>
      <c r="J195" s="133">
        <v>4.7</v>
      </c>
      <c r="K195" s="134">
        <f t="shared" ref="K195:K199" si="163">J195*I195</f>
        <v>32.53846153846154</v>
      </c>
      <c r="L195" s="145"/>
    </row>
    <row r="196" spans="1:12" ht="15" x14ac:dyDescent="0.3">
      <c r="A196" s="132"/>
      <c r="B196" s="133">
        <v>4</v>
      </c>
      <c r="C196" s="133">
        <f>'Parametri Toby'!AK40</f>
        <v>2.5</v>
      </c>
      <c r="D196" s="133">
        <f>'Parametri Toby'!AK41</f>
        <v>3.5</v>
      </c>
      <c r="E196" s="120">
        <f t="shared" si="160"/>
        <v>6</v>
      </c>
      <c r="F196" s="134">
        <f t="shared" si="161"/>
        <v>10</v>
      </c>
      <c r="G196" s="134">
        <f t="shared" si="162"/>
        <v>25</v>
      </c>
      <c r="H196" s="120">
        <f>'Parametri Toby'!AK5</f>
        <v>250</v>
      </c>
      <c r="I196" s="134">
        <f t="shared" ref="I196:I199" si="164">F196*C196*H196/1000</f>
        <v>6.25</v>
      </c>
      <c r="J196" s="133">
        <v>4.7</v>
      </c>
      <c r="K196" s="134">
        <f t="shared" si="163"/>
        <v>29.375</v>
      </c>
      <c r="L196" s="145"/>
    </row>
    <row r="197" spans="1:12" ht="15" x14ac:dyDescent="0.3">
      <c r="A197" s="132"/>
      <c r="B197" s="133">
        <v>3</v>
      </c>
      <c r="C197" s="133">
        <f>'Parametri Toby'!AK38</f>
        <v>2</v>
      </c>
      <c r="D197" s="133">
        <f>'Parametri Toby'!AK39</f>
        <v>3.5</v>
      </c>
      <c r="E197" s="120">
        <f t="shared" si="160"/>
        <v>5.5</v>
      </c>
      <c r="F197" s="134">
        <f t="shared" si="161"/>
        <v>10.909090909090908</v>
      </c>
      <c r="G197" s="134">
        <f t="shared" si="162"/>
        <v>21.818181818181817</v>
      </c>
      <c r="H197" s="120">
        <f>'Parametri Toby'!AK5</f>
        <v>250</v>
      </c>
      <c r="I197" s="134">
        <f t="shared" si="164"/>
        <v>5.4545454545454541</v>
      </c>
      <c r="J197" s="133">
        <v>4.7</v>
      </c>
      <c r="K197" s="134">
        <f t="shared" si="163"/>
        <v>25.636363636363637</v>
      </c>
      <c r="L197" s="145"/>
    </row>
    <row r="198" spans="1:12" ht="15" x14ac:dyDescent="0.3">
      <c r="A198" s="132"/>
      <c r="B198" s="133">
        <v>2</v>
      </c>
      <c r="C198" s="133">
        <f>'Parametri Toby'!AK36</f>
        <v>1.5</v>
      </c>
      <c r="D198" s="133">
        <f>'Parametri Toby'!AK37</f>
        <v>3.5</v>
      </c>
      <c r="E198" s="120">
        <f t="shared" si="160"/>
        <v>5</v>
      </c>
      <c r="F198" s="134">
        <f t="shared" si="161"/>
        <v>12</v>
      </c>
      <c r="G198" s="134">
        <f t="shared" si="162"/>
        <v>18</v>
      </c>
      <c r="H198" s="120">
        <f>'Parametri Toby'!AK5</f>
        <v>250</v>
      </c>
      <c r="I198" s="134">
        <f t="shared" si="164"/>
        <v>4.5</v>
      </c>
      <c r="J198" s="133">
        <v>4.7</v>
      </c>
      <c r="K198" s="134">
        <f t="shared" si="163"/>
        <v>21.150000000000002</v>
      </c>
      <c r="L198" s="145"/>
    </row>
    <row r="199" spans="1:12" ht="15" x14ac:dyDescent="0.3">
      <c r="A199" s="132"/>
      <c r="B199" s="133">
        <v>1</v>
      </c>
      <c r="C199" s="133">
        <f>'Parametri Toby'!AK34</f>
        <v>0.5</v>
      </c>
      <c r="D199" s="133">
        <f>'Parametri Toby'!AK35</f>
        <v>4</v>
      </c>
      <c r="E199" s="120">
        <f t="shared" si="160"/>
        <v>4.5</v>
      </c>
      <c r="F199" s="134">
        <f t="shared" si="161"/>
        <v>13.333333333333334</v>
      </c>
      <c r="G199" s="134">
        <f t="shared" si="162"/>
        <v>6.666666666666667</v>
      </c>
      <c r="H199" s="120">
        <f>'Parametri Toby'!AK5</f>
        <v>250</v>
      </c>
      <c r="I199" s="134">
        <f t="shared" si="164"/>
        <v>1.6666666666666667</v>
      </c>
      <c r="J199" s="133">
        <v>4.7</v>
      </c>
      <c r="K199" s="134">
        <f t="shared" si="163"/>
        <v>7.8333333333333339</v>
      </c>
      <c r="L199" s="145"/>
    </row>
    <row r="200" spans="1:12" ht="66" x14ac:dyDescent="0.2">
      <c r="A200" s="130" t="str">
        <f>'Parametri Toby'!AL1</f>
        <v>APAMsoldier</v>
      </c>
      <c r="B200" s="131" t="s">
        <v>240</v>
      </c>
      <c r="C200" s="131" t="s">
        <v>241</v>
      </c>
      <c r="D200" s="131" t="s">
        <v>242</v>
      </c>
      <c r="E200" s="131" t="s">
        <v>243</v>
      </c>
      <c r="F200" s="131" t="s">
        <v>244</v>
      </c>
      <c r="G200" s="131" t="s">
        <v>245</v>
      </c>
      <c r="H200" s="131" t="s">
        <v>246</v>
      </c>
      <c r="I200" s="131" t="s">
        <v>247</v>
      </c>
      <c r="J200" s="131" t="s">
        <v>248</v>
      </c>
      <c r="K200" s="131" t="s">
        <v>249</v>
      </c>
      <c r="L200" s="144" t="s">
        <v>264</v>
      </c>
    </row>
    <row r="201" spans="1:12" ht="15" x14ac:dyDescent="0.3">
      <c r="A201" s="132"/>
      <c r="B201" s="133">
        <v>5</v>
      </c>
      <c r="C201" s="133">
        <f>'Parametri Toby'!AL42</f>
        <v>3.3</v>
      </c>
      <c r="D201" s="133">
        <f>'Parametri Toby'!AL43</f>
        <v>2.2000000000000002</v>
      </c>
      <c r="E201" s="120">
        <f t="shared" ref="E201:E205" si="165">SUM(C201:D201)</f>
        <v>5.5</v>
      </c>
      <c r="F201" s="134">
        <f t="shared" ref="F201:F205" si="166">60/E201</f>
        <v>10.909090909090908</v>
      </c>
      <c r="G201" s="134">
        <f t="shared" ref="G201:G205" si="167">F201*C201</f>
        <v>35.999999999999993</v>
      </c>
      <c r="H201" s="120">
        <f>'Parametri Toby'!AL5</f>
        <v>60</v>
      </c>
      <c r="I201" s="134">
        <f>H201*G201/1000</f>
        <v>2.1599999999999997</v>
      </c>
      <c r="J201" s="133">
        <v>4.7</v>
      </c>
      <c r="K201" s="134">
        <f t="shared" ref="K201:K205" si="168">J201*I201</f>
        <v>10.151999999999999</v>
      </c>
      <c r="L201" s="145"/>
    </row>
    <row r="202" spans="1:12" ht="15" x14ac:dyDescent="0.3">
      <c r="A202" s="132"/>
      <c r="B202" s="133">
        <v>4</v>
      </c>
      <c r="C202" s="133">
        <f>'Parametri Toby'!AL40</f>
        <v>2.8</v>
      </c>
      <c r="D202" s="133">
        <f>'Parametri Toby'!AL41</f>
        <v>2.7</v>
      </c>
      <c r="E202" s="120">
        <f t="shared" si="165"/>
        <v>5.5</v>
      </c>
      <c r="F202" s="134">
        <f t="shared" si="166"/>
        <v>10.909090909090908</v>
      </c>
      <c r="G202" s="134">
        <f t="shared" si="167"/>
        <v>30.54545454545454</v>
      </c>
      <c r="H202" s="120">
        <f>'Parametri Toby'!AL5</f>
        <v>60</v>
      </c>
      <c r="I202" s="134">
        <f t="shared" ref="I202:I205" si="169">F202*C202*H202/1000</f>
        <v>1.8327272727272723</v>
      </c>
      <c r="J202" s="133">
        <v>4.7</v>
      </c>
      <c r="K202" s="134">
        <f t="shared" si="168"/>
        <v>8.6138181818181803</v>
      </c>
      <c r="L202" s="145"/>
    </row>
    <row r="203" spans="1:12" ht="15" x14ac:dyDescent="0.3">
      <c r="A203" s="132"/>
      <c r="B203" s="133">
        <v>3</v>
      </c>
      <c r="C203" s="133">
        <f>'Parametri Toby'!AL38</f>
        <v>2.4</v>
      </c>
      <c r="D203" s="133">
        <f>'Parametri Toby'!AL39</f>
        <v>3.1</v>
      </c>
      <c r="E203" s="120">
        <f t="shared" si="165"/>
        <v>5.5</v>
      </c>
      <c r="F203" s="134">
        <f t="shared" si="166"/>
        <v>10.909090909090908</v>
      </c>
      <c r="G203" s="134">
        <f t="shared" si="167"/>
        <v>26.18181818181818</v>
      </c>
      <c r="H203" s="120">
        <f>'Parametri Toby'!AL5</f>
        <v>60</v>
      </c>
      <c r="I203" s="134">
        <f t="shared" si="169"/>
        <v>1.5709090909090908</v>
      </c>
      <c r="J203" s="133">
        <v>4.7</v>
      </c>
      <c r="K203" s="134">
        <f t="shared" si="168"/>
        <v>7.3832727272727272</v>
      </c>
      <c r="L203" s="145"/>
    </row>
    <row r="204" spans="1:12" ht="15" x14ac:dyDescent="0.3">
      <c r="A204" s="132"/>
      <c r="B204" s="133">
        <v>2</v>
      </c>
      <c r="C204" s="133">
        <f>'Parametri Toby'!AL36</f>
        <v>2</v>
      </c>
      <c r="D204" s="133">
        <f>'Parametri Toby'!AL37</f>
        <v>3.5</v>
      </c>
      <c r="E204" s="120">
        <f t="shared" si="165"/>
        <v>5.5</v>
      </c>
      <c r="F204" s="134">
        <f t="shared" si="166"/>
        <v>10.909090909090908</v>
      </c>
      <c r="G204" s="134">
        <f t="shared" si="167"/>
        <v>21.818181818181817</v>
      </c>
      <c r="H204" s="120">
        <f>'Parametri Toby'!AL5</f>
        <v>60</v>
      </c>
      <c r="I204" s="134">
        <f t="shared" si="169"/>
        <v>1.3090909090909091</v>
      </c>
      <c r="J204" s="133">
        <v>4.7</v>
      </c>
      <c r="K204" s="134">
        <f t="shared" si="168"/>
        <v>6.1527272727272733</v>
      </c>
      <c r="L204" s="145"/>
    </row>
    <row r="205" spans="1:12" ht="15" x14ac:dyDescent="0.3">
      <c r="A205" s="132"/>
      <c r="B205" s="133">
        <v>1</v>
      </c>
      <c r="C205" s="133">
        <f>'Parametri Toby'!AL34</f>
        <v>1.5</v>
      </c>
      <c r="D205" s="133">
        <f>'Parametri Toby'!AL35</f>
        <v>4</v>
      </c>
      <c r="E205" s="120">
        <f t="shared" si="165"/>
        <v>5.5</v>
      </c>
      <c r="F205" s="134">
        <f t="shared" si="166"/>
        <v>10.909090909090908</v>
      </c>
      <c r="G205" s="134">
        <f t="shared" si="167"/>
        <v>16.363636363636363</v>
      </c>
      <c r="H205" s="120">
        <f>'Parametri Toby'!AL5</f>
        <v>60</v>
      </c>
      <c r="I205" s="134">
        <f t="shared" si="169"/>
        <v>0.9818181818181817</v>
      </c>
      <c r="J205" s="133">
        <v>4.7</v>
      </c>
      <c r="K205" s="134">
        <f t="shared" si="168"/>
        <v>4.6145454545454543</v>
      </c>
      <c r="L205" s="145"/>
    </row>
    <row r="206" spans="1:12" ht="66" x14ac:dyDescent="0.2">
      <c r="A206" s="130">
        <f>'Parametri Toby'!AM1</f>
        <v>0</v>
      </c>
      <c r="B206" s="131" t="s">
        <v>240</v>
      </c>
      <c r="C206" s="131" t="s">
        <v>241</v>
      </c>
      <c r="D206" s="131" t="s">
        <v>242</v>
      </c>
      <c r="E206" s="131" t="s">
        <v>243</v>
      </c>
      <c r="F206" s="131" t="s">
        <v>244</v>
      </c>
      <c r="G206" s="131" t="s">
        <v>245</v>
      </c>
      <c r="H206" s="131" t="s">
        <v>246</v>
      </c>
      <c r="I206" s="131" t="s">
        <v>247</v>
      </c>
      <c r="J206" s="131" t="s">
        <v>248</v>
      </c>
      <c r="K206" s="131" t="s">
        <v>249</v>
      </c>
      <c r="L206" s="144" t="s">
        <v>256</v>
      </c>
    </row>
    <row r="207" spans="1:12" ht="15" x14ac:dyDescent="0.3">
      <c r="A207" s="132"/>
      <c r="B207" s="133">
        <v>5</v>
      </c>
      <c r="C207" s="133">
        <f>'Parametri Toby'!AM42</f>
        <v>0</v>
      </c>
      <c r="D207" s="133">
        <f>'Parametri Toby'!AM43</f>
        <v>0</v>
      </c>
      <c r="E207" s="120">
        <f t="shared" ref="E207:E211" si="170">SUM(C207:D207)</f>
        <v>0</v>
      </c>
      <c r="F207" s="134" t="e">
        <f t="shared" ref="F207:F211" si="171">60/E207</f>
        <v>#DIV/0!</v>
      </c>
      <c r="G207" s="134" t="e">
        <f t="shared" ref="G207:G211" si="172">F207*C207</f>
        <v>#DIV/0!</v>
      </c>
      <c r="H207" s="120">
        <f>'Parametri Toby'!AM5</f>
        <v>0</v>
      </c>
      <c r="I207" s="134" t="e">
        <f>H207*G207/1000</f>
        <v>#DIV/0!</v>
      </c>
      <c r="J207" s="133">
        <v>4.7</v>
      </c>
      <c r="K207" s="134" t="e">
        <f t="shared" ref="K207:K211" si="173">J207*I207</f>
        <v>#DIV/0!</v>
      </c>
      <c r="L207" s="145"/>
    </row>
    <row r="208" spans="1:12" ht="15" x14ac:dyDescent="0.3">
      <c r="A208" s="132"/>
      <c r="B208" s="133">
        <v>4</v>
      </c>
      <c r="C208" s="133">
        <f>'Parametri Toby'!AM40</f>
        <v>0</v>
      </c>
      <c r="D208" s="133">
        <f>'Parametri Toby'!AM41</f>
        <v>0</v>
      </c>
      <c r="E208" s="120">
        <f t="shared" si="170"/>
        <v>0</v>
      </c>
      <c r="F208" s="134" t="e">
        <f t="shared" si="171"/>
        <v>#DIV/0!</v>
      </c>
      <c r="G208" s="134" t="e">
        <f t="shared" si="172"/>
        <v>#DIV/0!</v>
      </c>
      <c r="H208" s="120">
        <f>'Parametri Toby'!AM5</f>
        <v>0</v>
      </c>
      <c r="I208" s="134" t="e">
        <f t="shared" ref="I208:I211" si="174">F208*C208*H208/1000</f>
        <v>#DIV/0!</v>
      </c>
      <c r="J208" s="133">
        <v>4.7</v>
      </c>
      <c r="K208" s="134" t="e">
        <f t="shared" si="173"/>
        <v>#DIV/0!</v>
      </c>
      <c r="L208" s="145"/>
    </row>
    <row r="209" spans="1:12" ht="15" x14ac:dyDescent="0.3">
      <c r="A209" s="132"/>
      <c r="B209" s="133">
        <v>3</v>
      </c>
      <c r="C209" s="133">
        <f>'Parametri Toby'!AM38</f>
        <v>0</v>
      </c>
      <c r="D209" s="133">
        <f>'Parametri Toby'!AM39</f>
        <v>0</v>
      </c>
      <c r="E209" s="120">
        <f t="shared" si="170"/>
        <v>0</v>
      </c>
      <c r="F209" s="134" t="e">
        <f t="shared" si="171"/>
        <v>#DIV/0!</v>
      </c>
      <c r="G209" s="134" t="e">
        <f t="shared" si="172"/>
        <v>#DIV/0!</v>
      </c>
      <c r="H209" s="120">
        <f>'Parametri Toby'!AM5</f>
        <v>0</v>
      </c>
      <c r="I209" s="134" t="e">
        <f t="shared" si="174"/>
        <v>#DIV/0!</v>
      </c>
      <c r="J209" s="133">
        <v>4.7</v>
      </c>
      <c r="K209" s="134" t="e">
        <f t="shared" si="173"/>
        <v>#DIV/0!</v>
      </c>
      <c r="L209" s="145"/>
    </row>
    <row r="210" spans="1:12" ht="15" x14ac:dyDescent="0.3">
      <c r="A210" s="132"/>
      <c r="B210" s="133">
        <v>2</v>
      </c>
      <c r="C210" s="133">
        <f>'Parametri Toby'!AM36</f>
        <v>0</v>
      </c>
      <c r="D210" s="133">
        <f>'Parametri Toby'!AM37</f>
        <v>0</v>
      </c>
      <c r="E210" s="120">
        <f t="shared" si="170"/>
        <v>0</v>
      </c>
      <c r="F210" s="134" t="e">
        <f t="shared" si="171"/>
        <v>#DIV/0!</v>
      </c>
      <c r="G210" s="134" t="e">
        <f t="shared" si="172"/>
        <v>#DIV/0!</v>
      </c>
      <c r="H210" s="120">
        <f>'Parametri Toby'!AM5</f>
        <v>0</v>
      </c>
      <c r="I210" s="134" t="e">
        <f t="shared" si="174"/>
        <v>#DIV/0!</v>
      </c>
      <c r="J210" s="133">
        <v>4.7</v>
      </c>
      <c r="K210" s="134" t="e">
        <f t="shared" si="173"/>
        <v>#DIV/0!</v>
      </c>
      <c r="L210" s="145"/>
    </row>
    <row r="211" spans="1:12" ht="15" x14ac:dyDescent="0.3">
      <c r="A211" s="132"/>
      <c r="B211" s="133">
        <v>1</v>
      </c>
      <c r="C211" s="133">
        <f>'Parametri Toby'!AM34</f>
        <v>0</v>
      </c>
      <c r="D211" s="133">
        <f>'Parametri Toby'!AM35</f>
        <v>0</v>
      </c>
      <c r="E211" s="120">
        <f t="shared" si="170"/>
        <v>0</v>
      </c>
      <c r="F211" s="134" t="e">
        <f t="shared" si="171"/>
        <v>#DIV/0!</v>
      </c>
      <c r="G211" s="134" t="e">
        <f t="shared" si="172"/>
        <v>#DIV/0!</v>
      </c>
      <c r="H211" s="120">
        <f>'Parametri Toby'!AM5</f>
        <v>0</v>
      </c>
      <c r="I211" s="134" t="e">
        <f t="shared" si="174"/>
        <v>#DIV/0!</v>
      </c>
      <c r="J211" s="133">
        <v>4.7</v>
      </c>
      <c r="K211" s="134" t="e">
        <f t="shared" si="173"/>
        <v>#DIV/0!</v>
      </c>
      <c r="L211" s="145"/>
    </row>
    <row r="212" spans="1:12" ht="66" x14ac:dyDescent="0.2">
      <c r="A212" s="130" t="str">
        <f>'Parametri Toby'!AN1</f>
        <v>pa013</v>
      </c>
      <c r="B212" s="131" t="s">
        <v>240</v>
      </c>
      <c r="C212" s="131" t="s">
        <v>241</v>
      </c>
      <c r="D212" s="131" t="s">
        <v>242</v>
      </c>
      <c r="E212" s="131" t="s">
        <v>243</v>
      </c>
      <c r="F212" s="131" t="s">
        <v>244</v>
      </c>
      <c r="G212" s="131" t="s">
        <v>245</v>
      </c>
      <c r="H212" s="131" t="s">
        <v>246</v>
      </c>
      <c r="I212" s="131" t="s">
        <v>247</v>
      </c>
      <c r="J212" s="131" t="s">
        <v>248</v>
      </c>
      <c r="K212" s="131" t="s">
        <v>249</v>
      </c>
      <c r="L212" s="144" t="s">
        <v>256</v>
      </c>
    </row>
    <row r="213" spans="1:12" ht="15" x14ac:dyDescent="0.3">
      <c r="A213" s="132"/>
      <c r="B213" s="133">
        <v>5</v>
      </c>
      <c r="C213" s="133">
        <f>'Parametri Toby'!AN42</f>
        <v>4</v>
      </c>
      <c r="D213" s="133">
        <f>'Parametri Toby'!AN43</f>
        <v>3.5</v>
      </c>
      <c r="E213" s="120">
        <f t="shared" ref="E213:E217" si="175">SUM(C213:D213)</f>
        <v>7.5</v>
      </c>
      <c r="F213" s="134">
        <f t="shared" ref="F213:F217" si="176">60/E213</f>
        <v>8</v>
      </c>
      <c r="G213" s="134">
        <f t="shared" ref="G213:G217" si="177">F213*C213</f>
        <v>32</v>
      </c>
      <c r="H213" s="120">
        <f>'Parametri Toby'!AN5</f>
        <v>0</v>
      </c>
      <c r="I213" s="134">
        <f>H213*G213/1000</f>
        <v>0</v>
      </c>
      <c r="J213" s="133">
        <v>4.7</v>
      </c>
      <c r="K213" s="134">
        <f t="shared" ref="K213:K217" si="178">J213*I213</f>
        <v>0</v>
      </c>
      <c r="L213" s="145"/>
    </row>
    <row r="214" spans="1:12" ht="15" x14ac:dyDescent="0.3">
      <c r="A214" s="132"/>
      <c r="B214" s="133">
        <v>4</v>
      </c>
      <c r="C214" s="133">
        <f>'Parametri Toby'!AN40</f>
        <v>3.2</v>
      </c>
      <c r="D214" s="133">
        <f>'Parametri Toby'!AN41</f>
        <v>3.5</v>
      </c>
      <c r="E214" s="120">
        <f t="shared" si="175"/>
        <v>6.7</v>
      </c>
      <c r="F214" s="134">
        <f t="shared" si="176"/>
        <v>8.9552238805970141</v>
      </c>
      <c r="G214" s="134">
        <f t="shared" si="177"/>
        <v>28.656716417910445</v>
      </c>
      <c r="H214" s="120">
        <f>'Parametri Toby'!AN5</f>
        <v>0</v>
      </c>
      <c r="I214" s="134">
        <f t="shared" ref="I214:I217" si="179">F214*C214*H214/1000</f>
        <v>0</v>
      </c>
      <c r="J214" s="133">
        <v>4.7</v>
      </c>
      <c r="K214" s="134">
        <f t="shared" si="178"/>
        <v>0</v>
      </c>
      <c r="L214" s="145"/>
    </row>
    <row r="215" spans="1:12" ht="15" x14ac:dyDescent="0.3">
      <c r="A215" s="132"/>
      <c r="B215" s="133">
        <v>3</v>
      </c>
      <c r="C215" s="133">
        <f>'Parametri Toby'!AN38</f>
        <v>2.9</v>
      </c>
      <c r="D215" s="133">
        <f>'Parametri Toby'!AN39</f>
        <v>3.5</v>
      </c>
      <c r="E215" s="120">
        <f t="shared" si="175"/>
        <v>6.4</v>
      </c>
      <c r="F215" s="134">
        <f t="shared" si="176"/>
        <v>9.375</v>
      </c>
      <c r="G215" s="134">
        <f t="shared" si="177"/>
        <v>27.1875</v>
      </c>
      <c r="H215" s="120">
        <f>'Parametri Toby'!AN5</f>
        <v>0</v>
      </c>
      <c r="I215" s="134">
        <f t="shared" si="179"/>
        <v>0</v>
      </c>
      <c r="J215" s="133">
        <v>4.7</v>
      </c>
      <c r="K215" s="134">
        <f t="shared" si="178"/>
        <v>0</v>
      </c>
      <c r="L215" s="145"/>
    </row>
    <row r="216" spans="1:12" ht="15" x14ac:dyDescent="0.3">
      <c r="A216" s="132"/>
      <c r="B216" s="133">
        <v>2</v>
      </c>
      <c r="C216" s="133">
        <f>'Parametri Toby'!AN36</f>
        <v>2.2000000000000002</v>
      </c>
      <c r="D216" s="133">
        <f>'Parametri Toby'!AN37</f>
        <v>3.5</v>
      </c>
      <c r="E216" s="120">
        <f t="shared" si="175"/>
        <v>5.7</v>
      </c>
      <c r="F216" s="134">
        <f t="shared" si="176"/>
        <v>10.526315789473683</v>
      </c>
      <c r="G216" s="134">
        <f t="shared" si="177"/>
        <v>23.157894736842106</v>
      </c>
      <c r="H216" s="120">
        <f>'Parametri Toby'!AN5</f>
        <v>0</v>
      </c>
      <c r="I216" s="134">
        <f t="shared" si="179"/>
        <v>0</v>
      </c>
      <c r="J216" s="133">
        <v>4.7</v>
      </c>
      <c r="K216" s="134">
        <f t="shared" si="178"/>
        <v>0</v>
      </c>
      <c r="L216" s="145"/>
    </row>
    <row r="217" spans="1:12" ht="15" x14ac:dyDescent="0.3">
      <c r="A217" s="132"/>
      <c r="B217" s="133">
        <v>1</v>
      </c>
      <c r="C217" s="133">
        <f>'Parametri Toby'!AN34</f>
        <v>1.3</v>
      </c>
      <c r="D217" s="133">
        <f>'Parametri Toby'!AN35</f>
        <v>3.5</v>
      </c>
      <c r="E217" s="120">
        <f t="shared" si="175"/>
        <v>4.8</v>
      </c>
      <c r="F217" s="134">
        <f t="shared" si="176"/>
        <v>12.5</v>
      </c>
      <c r="G217" s="134">
        <f t="shared" si="177"/>
        <v>16.25</v>
      </c>
      <c r="H217" s="120">
        <f>'Parametri Toby'!AN5</f>
        <v>0</v>
      </c>
      <c r="I217" s="134">
        <f t="shared" si="179"/>
        <v>0</v>
      </c>
      <c r="J217" s="133">
        <v>4.7</v>
      </c>
      <c r="K217" s="134">
        <f t="shared" si="178"/>
        <v>0</v>
      </c>
      <c r="L217" s="145"/>
    </row>
    <row r="218" spans="1:12" ht="66" x14ac:dyDescent="0.2">
      <c r="A218" s="130">
        <f>'Parametri Toby'!AP1</f>
        <v>0</v>
      </c>
      <c r="B218" s="131" t="s">
        <v>240</v>
      </c>
      <c r="C218" s="131" t="s">
        <v>241</v>
      </c>
      <c r="D218" s="131" t="s">
        <v>242</v>
      </c>
      <c r="E218" s="131" t="s">
        <v>243</v>
      </c>
      <c r="F218" s="131" t="s">
        <v>244</v>
      </c>
      <c r="G218" s="131" t="s">
        <v>245</v>
      </c>
      <c r="H218" s="131" t="s">
        <v>246</v>
      </c>
      <c r="I218" s="131" t="s">
        <v>247</v>
      </c>
      <c r="J218" s="131" t="s">
        <v>248</v>
      </c>
      <c r="K218" s="131" t="s">
        <v>249</v>
      </c>
      <c r="L218" s="144" t="s">
        <v>256</v>
      </c>
    </row>
    <row r="219" spans="1:12" ht="15" x14ac:dyDescent="0.3">
      <c r="A219" s="132"/>
      <c r="B219" s="133">
        <v>5</v>
      </c>
      <c r="C219" s="133">
        <f>'Parametri Toby'!AP42</f>
        <v>0</v>
      </c>
      <c r="D219" s="133">
        <f>'Parametri Toby'!AP43</f>
        <v>0</v>
      </c>
      <c r="E219" s="120">
        <f t="shared" ref="E219:E223" si="180">SUM(C219:D219)</f>
        <v>0</v>
      </c>
      <c r="F219" s="134" t="e">
        <f t="shared" ref="F219:F223" si="181">60/E219</f>
        <v>#DIV/0!</v>
      </c>
      <c r="G219" s="134" t="e">
        <f t="shared" ref="G219:G223" si="182">F219*C219</f>
        <v>#DIV/0!</v>
      </c>
      <c r="H219" s="120">
        <f>'Parametri Toby'!AP5</f>
        <v>72</v>
      </c>
      <c r="I219" s="134" t="e">
        <f>H219*G219/1000</f>
        <v>#DIV/0!</v>
      </c>
      <c r="J219" s="133">
        <v>4.7</v>
      </c>
      <c r="K219" s="134" t="e">
        <f t="shared" ref="K219:K223" si="183">J219*I219</f>
        <v>#DIV/0!</v>
      </c>
      <c r="L219" s="145"/>
    </row>
    <row r="220" spans="1:12" ht="15" x14ac:dyDescent="0.3">
      <c r="A220" s="132"/>
      <c r="B220" s="133">
        <v>4</v>
      </c>
      <c r="C220" s="133">
        <f>'Parametri Toby'!AP40</f>
        <v>0</v>
      </c>
      <c r="D220" s="133">
        <f>'Parametri Toby'!AP41</f>
        <v>0</v>
      </c>
      <c r="E220" s="120">
        <f t="shared" si="180"/>
        <v>0</v>
      </c>
      <c r="F220" s="134" t="e">
        <f t="shared" si="181"/>
        <v>#DIV/0!</v>
      </c>
      <c r="G220" s="134" t="e">
        <f t="shared" si="182"/>
        <v>#DIV/0!</v>
      </c>
      <c r="H220" s="120">
        <f>'Parametri Toby'!AP5</f>
        <v>72</v>
      </c>
      <c r="I220" s="134" t="e">
        <f t="shared" ref="I220:I223" si="184">F220*C220*H220/1000</f>
        <v>#DIV/0!</v>
      </c>
      <c r="J220" s="133">
        <v>4.7</v>
      </c>
      <c r="K220" s="134" t="e">
        <f t="shared" si="183"/>
        <v>#DIV/0!</v>
      </c>
      <c r="L220" s="145"/>
    </row>
    <row r="221" spans="1:12" ht="15" x14ac:dyDescent="0.3">
      <c r="A221" s="132"/>
      <c r="B221" s="133">
        <v>3</v>
      </c>
      <c r="C221" s="133">
        <f>'Parametri Toby'!AP38</f>
        <v>0</v>
      </c>
      <c r="D221" s="133">
        <f>'Parametri Toby'!AP39</f>
        <v>0</v>
      </c>
      <c r="E221" s="120">
        <f t="shared" si="180"/>
        <v>0</v>
      </c>
      <c r="F221" s="134" t="e">
        <f t="shared" si="181"/>
        <v>#DIV/0!</v>
      </c>
      <c r="G221" s="134" t="e">
        <f t="shared" si="182"/>
        <v>#DIV/0!</v>
      </c>
      <c r="H221" s="120">
        <f>'Parametri Toby'!AP5</f>
        <v>72</v>
      </c>
      <c r="I221" s="134" t="e">
        <f t="shared" si="184"/>
        <v>#DIV/0!</v>
      </c>
      <c r="J221" s="133">
        <v>4.7</v>
      </c>
      <c r="K221" s="134" t="e">
        <f t="shared" si="183"/>
        <v>#DIV/0!</v>
      </c>
      <c r="L221" s="145"/>
    </row>
    <row r="222" spans="1:12" ht="15" x14ac:dyDescent="0.3">
      <c r="A222" s="132"/>
      <c r="B222" s="133">
        <v>2</v>
      </c>
      <c r="C222" s="133">
        <f>'Parametri Toby'!AP36</f>
        <v>0</v>
      </c>
      <c r="D222" s="133">
        <f>'Parametri Toby'!AP37</f>
        <v>0</v>
      </c>
      <c r="E222" s="120">
        <f t="shared" si="180"/>
        <v>0</v>
      </c>
      <c r="F222" s="134" t="e">
        <f t="shared" si="181"/>
        <v>#DIV/0!</v>
      </c>
      <c r="G222" s="134" t="e">
        <f t="shared" si="182"/>
        <v>#DIV/0!</v>
      </c>
      <c r="H222" s="120">
        <f>'Parametri Toby'!AP5</f>
        <v>72</v>
      </c>
      <c r="I222" s="134" t="e">
        <f t="shared" si="184"/>
        <v>#DIV/0!</v>
      </c>
      <c r="J222" s="133">
        <v>4.7</v>
      </c>
      <c r="K222" s="134" t="e">
        <f t="shared" si="183"/>
        <v>#DIV/0!</v>
      </c>
      <c r="L222" s="145"/>
    </row>
    <row r="223" spans="1:12" ht="15" x14ac:dyDescent="0.3">
      <c r="A223" s="132"/>
      <c r="B223" s="133">
        <v>1</v>
      </c>
      <c r="C223" s="133">
        <f>'Parametri Toby'!AP34</f>
        <v>0</v>
      </c>
      <c r="D223" s="133">
        <f>'Parametri Toby'!AP35</f>
        <v>0</v>
      </c>
      <c r="E223" s="120">
        <f t="shared" si="180"/>
        <v>0</v>
      </c>
      <c r="F223" s="134" t="e">
        <f t="shared" si="181"/>
        <v>#DIV/0!</v>
      </c>
      <c r="G223" s="134" t="e">
        <f t="shared" si="182"/>
        <v>#DIV/0!</v>
      </c>
      <c r="H223" s="120">
        <f>'Parametri Toby'!AP5</f>
        <v>72</v>
      </c>
      <c r="I223" s="134" t="e">
        <f t="shared" si="184"/>
        <v>#DIV/0!</v>
      </c>
      <c r="J223" s="133">
        <v>4.7</v>
      </c>
      <c r="K223" s="134" t="e">
        <f t="shared" si="183"/>
        <v>#DIV/0!</v>
      </c>
      <c r="L223" s="145"/>
    </row>
    <row r="224" spans="1:12" ht="66" x14ac:dyDescent="0.2">
      <c r="A224" s="130">
        <f>'Parametri Toby'!AQ1</f>
        <v>0</v>
      </c>
      <c r="B224" s="131" t="s">
        <v>240</v>
      </c>
      <c r="C224" s="131" t="s">
        <v>241</v>
      </c>
      <c r="D224" s="131" t="s">
        <v>242</v>
      </c>
      <c r="E224" s="131" t="s">
        <v>243</v>
      </c>
      <c r="F224" s="131" t="s">
        <v>244</v>
      </c>
      <c r="G224" s="131" t="s">
        <v>245</v>
      </c>
      <c r="H224" s="131" t="s">
        <v>246</v>
      </c>
      <c r="I224" s="131" t="s">
        <v>247</v>
      </c>
      <c r="J224" s="131" t="s">
        <v>248</v>
      </c>
      <c r="K224" s="131" t="s">
        <v>249</v>
      </c>
      <c r="L224" s="144" t="s">
        <v>256</v>
      </c>
    </row>
    <row r="225" spans="1:12" ht="15" x14ac:dyDescent="0.3">
      <c r="A225" s="132"/>
      <c r="B225" s="133">
        <v>5</v>
      </c>
      <c r="C225" s="133">
        <f>'Parametri Toby'!AQ42</f>
        <v>0</v>
      </c>
      <c r="D225" s="133">
        <f>'Parametri Toby'!AQ43</f>
        <v>0</v>
      </c>
      <c r="E225" s="120">
        <f t="shared" ref="E225:E229" si="185">SUM(C225:D225)</f>
        <v>0</v>
      </c>
      <c r="F225" s="134" t="e">
        <f t="shared" ref="F225:F229" si="186">60/E225</f>
        <v>#DIV/0!</v>
      </c>
      <c r="G225" s="134" t="e">
        <f t="shared" ref="G225:G229" si="187">F225*C225</f>
        <v>#DIV/0!</v>
      </c>
      <c r="H225" s="120">
        <f>'Parametri Toby'!AQ5</f>
        <v>0</v>
      </c>
      <c r="I225" s="134" t="e">
        <f>H225*G225/1000</f>
        <v>#DIV/0!</v>
      </c>
      <c r="J225" s="133">
        <v>4.7</v>
      </c>
      <c r="K225" s="134" t="e">
        <f t="shared" ref="K225:K229" si="188">J225*I225</f>
        <v>#DIV/0!</v>
      </c>
      <c r="L225" s="145"/>
    </row>
    <row r="226" spans="1:12" ht="15" x14ac:dyDescent="0.3">
      <c r="A226" s="132"/>
      <c r="B226" s="133">
        <v>4</v>
      </c>
      <c r="C226" s="133">
        <f>'Parametri Toby'!AQ40</f>
        <v>0</v>
      </c>
      <c r="D226" s="133">
        <f>'Parametri Toby'!AQ41</f>
        <v>0</v>
      </c>
      <c r="E226" s="120">
        <f t="shared" si="185"/>
        <v>0</v>
      </c>
      <c r="F226" s="134" t="e">
        <f t="shared" si="186"/>
        <v>#DIV/0!</v>
      </c>
      <c r="G226" s="134" t="e">
        <f t="shared" si="187"/>
        <v>#DIV/0!</v>
      </c>
      <c r="H226" s="120">
        <f>'Parametri Toby'!AQ5</f>
        <v>0</v>
      </c>
      <c r="I226" s="134" t="e">
        <f t="shared" ref="I226:I229" si="189">F226*C226*H226/1000</f>
        <v>#DIV/0!</v>
      </c>
      <c r="J226" s="133">
        <v>4.7</v>
      </c>
      <c r="K226" s="134" t="e">
        <f t="shared" si="188"/>
        <v>#DIV/0!</v>
      </c>
      <c r="L226" s="145"/>
    </row>
    <row r="227" spans="1:12" ht="15" x14ac:dyDescent="0.3">
      <c r="A227" s="132"/>
      <c r="B227" s="133">
        <v>3</v>
      </c>
      <c r="C227" s="133">
        <f>'Parametri Toby'!AQ38</f>
        <v>0</v>
      </c>
      <c r="D227" s="133">
        <f>'Parametri Toby'!AQ39</f>
        <v>0</v>
      </c>
      <c r="E227" s="120">
        <f t="shared" si="185"/>
        <v>0</v>
      </c>
      <c r="F227" s="134" t="e">
        <f t="shared" si="186"/>
        <v>#DIV/0!</v>
      </c>
      <c r="G227" s="134" t="e">
        <f t="shared" si="187"/>
        <v>#DIV/0!</v>
      </c>
      <c r="H227" s="120">
        <f>'Parametri Toby'!AQ5</f>
        <v>0</v>
      </c>
      <c r="I227" s="134" t="e">
        <f t="shared" si="189"/>
        <v>#DIV/0!</v>
      </c>
      <c r="J227" s="133">
        <v>4.7</v>
      </c>
      <c r="K227" s="134" t="e">
        <f t="shared" si="188"/>
        <v>#DIV/0!</v>
      </c>
      <c r="L227" s="145"/>
    </row>
    <row r="228" spans="1:12" ht="15" x14ac:dyDescent="0.3">
      <c r="A228" s="132"/>
      <c r="B228" s="133">
        <v>2</v>
      </c>
      <c r="C228" s="133">
        <f>'Parametri Toby'!AQ36</f>
        <v>0</v>
      </c>
      <c r="D228" s="133">
        <f>'Parametri Toby'!AQ37</f>
        <v>0</v>
      </c>
      <c r="E228" s="120">
        <f t="shared" si="185"/>
        <v>0</v>
      </c>
      <c r="F228" s="134" t="e">
        <f t="shared" si="186"/>
        <v>#DIV/0!</v>
      </c>
      <c r="G228" s="134" t="e">
        <f t="shared" si="187"/>
        <v>#DIV/0!</v>
      </c>
      <c r="H228" s="120">
        <f>'Parametri Toby'!AQ5</f>
        <v>0</v>
      </c>
      <c r="I228" s="134" t="e">
        <f t="shared" si="189"/>
        <v>#DIV/0!</v>
      </c>
      <c r="J228" s="133">
        <v>4.7</v>
      </c>
      <c r="K228" s="134" t="e">
        <f t="shared" si="188"/>
        <v>#DIV/0!</v>
      </c>
      <c r="L228" s="145"/>
    </row>
    <row r="229" spans="1:12" ht="15" x14ac:dyDescent="0.3">
      <c r="A229" s="132"/>
      <c r="B229" s="133">
        <v>1</v>
      </c>
      <c r="C229" s="133">
        <f>'Parametri Toby'!AQ34</f>
        <v>0</v>
      </c>
      <c r="D229" s="133">
        <f>'Parametri Toby'!AQ35</f>
        <v>0</v>
      </c>
      <c r="E229" s="120">
        <f t="shared" si="185"/>
        <v>0</v>
      </c>
      <c r="F229" s="134" t="e">
        <f t="shared" si="186"/>
        <v>#DIV/0!</v>
      </c>
      <c r="G229" s="134" t="e">
        <f t="shared" si="187"/>
        <v>#DIV/0!</v>
      </c>
      <c r="H229" s="120">
        <f>'Parametri Toby'!AQ5</f>
        <v>0</v>
      </c>
      <c r="I229" s="134" t="e">
        <f t="shared" si="189"/>
        <v>#DIV/0!</v>
      </c>
      <c r="J229" s="133">
        <v>4.7</v>
      </c>
      <c r="K229" s="134" t="e">
        <f t="shared" si="188"/>
        <v>#DIV/0!</v>
      </c>
      <c r="L229" s="145"/>
    </row>
    <row r="230" spans="1:12" ht="66" x14ac:dyDescent="0.2">
      <c r="A230" s="130">
        <f>'Parametri Toby'!AR1</f>
        <v>0</v>
      </c>
      <c r="B230" s="131" t="s">
        <v>240</v>
      </c>
      <c r="C230" s="131" t="s">
        <v>241</v>
      </c>
      <c r="D230" s="131" t="s">
        <v>242</v>
      </c>
      <c r="E230" s="131" t="s">
        <v>243</v>
      </c>
      <c r="F230" s="131" t="s">
        <v>244</v>
      </c>
      <c r="G230" s="131" t="s">
        <v>245</v>
      </c>
      <c r="H230" s="131" t="s">
        <v>246</v>
      </c>
      <c r="I230" s="131" t="s">
        <v>247</v>
      </c>
      <c r="J230" s="131" t="s">
        <v>248</v>
      </c>
      <c r="K230" s="131" t="s">
        <v>249</v>
      </c>
      <c r="L230" s="144" t="s">
        <v>256</v>
      </c>
    </row>
    <row r="231" spans="1:12" ht="15" x14ac:dyDescent="0.3">
      <c r="A231" s="132"/>
      <c r="B231" s="133">
        <v>5</v>
      </c>
      <c r="C231" s="133">
        <f>'Parametri Toby'!AR42</f>
        <v>0</v>
      </c>
      <c r="D231" s="133">
        <f>'Parametri Toby'!AR43</f>
        <v>0</v>
      </c>
      <c r="E231" s="120">
        <f t="shared" ref="E231:E235" si="190">SUM(C231:D231)</f>
        <v>0</v>
      </c>
      <c r="F231" s="134" t="e">
        <f t="shared" ref="F231:F235" si="191">60/E231</f>
        <v>#DIV/0!</v>
      </c>
      <c r="G231" s="134" t="e">
        <f t="shared" ref="G231:G235" si="192">F231*C231</f>
        <v>#DIV/0!</v>
      </c>
      <c r="H231" s="120">
        <f>'Parametri Toby'!AR5</f>
        <v>0</v>
      </c>
      <c r="I231" s="134" t="e">
        <f>H231*G231/1000</f>
        <v>#DIV/0!</v>
      </c>
      <c r="J231" s="133">
        <v>4.7</v>
      </c>
      <c r="K231" s="134" t="e">
        <f t="shared" ref="K231:K235" si="193">J231*I231</f>
        <v>#DIV/0!</v>
      </c>
      <c r="L231" s="145"/>
    </row>
    <row r="232" spans="1:12" ht="15" x14ac:dyDescent="0.3">
      <c r="A232" s="132"/>
      <c r="B232" s="133">
        <v>4</v>
      </c>
      <c r="C232" s="133">
        <f>'Parametri Toby'!AR40</f>
        <v>0</v>
      </c>
      <c r="D232" s="133">
        <f>'Parametri Toby'!AR41</f>
        <v>0</v>
      </c>
      <c r="E232" s="120">
        <f t="shared" si="190"/>
        <v>0</v>
      </c>
      <c r="F232" s="134" t="e">
        <f t="shared" si="191"/>
        <v>#DIV/0!</v>
      </c>
      <c r="G232" s="134" t="e">
        <f t="shared" si="192"/>
        <v>#DIV/0!</v>
      </c>
      <c r="H232" s="120">
        <f>'Parametri Toby'!AR5</f>
        <v>0</v>
      </c>
      <c r="I232" s="134" t="e">
        <f t="shared" ref="I232:I235" si="194">F232*C232*H232/1000</f>
        <v>#DIV/0!</v>
      </c>
      <c r="J232" s="133">
        <v>4.7</v>
      </c>
      <c r="K232" s="134" t="e">
        <f t="shared" si="193"/>
        <v>#DIV/0!</v>
      </c>
      <c r="L232" s="145"/>
    </row>
    <row r="233" spans="1:12" ht="15" x14ac:dyDescent="0.3">
      <c r="A233" s="132"/>
      <c r="B233" s="133">
        <v>3</v>
      </c>
      <c r="C233" s="133">
        <f>'Parametri Toby'!AR38</f>
        <v>0</v>
      </c>
      <c r="D233" s="133">
        <f>'Parametri Toby'!AR39</f>
        <v>0</v>
      </c>
      <c r="E233" s="120">
        <f t="shared" si="190"/>
        <v>0</v>
      </c>
      <c r="F233" s="134" t="e">
        <f t="shared" si="191"/>
        <v>#DIV/0!</v>
      </c>
      <c r="G233" s="134" t="e">
        <f t="shared" si="192"/>
        <v>#DIV/0!</v>
      </c>
      <c r="H233" s="120">
        <f>'Parametri Toby'!AR5</f>
        <v>0</v>
      </c>
      <c r="I233" s="134" t="e">
        <f t="shared" si="194"/>
        <v>#DIV/0!</v>
      </c>
      <c r="J233" s="133">
        <v>4.7</v>
      </c>
      <c r="K233" s="134" t="e">
        <f t="shared" si="193"/>
        <v>#DIV/0!</v>
      </c>
      <c r="L233" s="145"/>
    </row>
    <row r="234" spans="1:12" ht="15" x14ac:dyDescent="0.3">
      <c r="A234" s="132"/>
      <c r="B234" s="133">
        <v>2</v>
      </c>
      <c r="C234" s="133">
        <f>'Parametri Toby'!AR36</f>
        <v>0</v>
      </c>
      <c r="D234" s="133">
        <f>'Parametri Toby'!AR37</f>
        <v>0</v>
      </c>
      <c r="E234" s="120">
        <f t="shared" si="190"/>
        <v>0</v>
      </c>
      <c r="F234" s="134" t="e">
        <f t="shared" si="191"/>
        <v>#DIV/0!</v>
      </c>
      <c r="G234" s="134" t="e">
        <f t="shared" si="192"/>
        <v>#DIV/0!</v>
      </c>
      <c r="H234" s="120">
        <f>'Parametri Toby'!AR5</f>
        <v>0</v>
      </c>
      <c r="I234" s="134" t="e">
        <f t="shared" si="194"/>
        <v>#DIV/0!</v>
      </c>
      <c r="J234" s="133">
        <v>4.7</v>
      </c>
      <c r="K234" s="134" t="e">
        <f t="shared" si="193"/>
        <v>#DIV/0!</v>
      </c>
      <c r="L234" s="145"/>
    </row>
    <row r="235" spans="1:12" ht="15" x14ac:dyDescent="0.3">
      <c r="A235" s="132"/>
      <c r="B235" s="133">
        <v>1</v>
      </c>
      <c r="C235" s="133">
        <f>'Parametri Toby'!AR34</f>
        <v>0</v>
      </c>
      <c r="D235" s="133">
        <f>'Parametri Toby'!AR35</f>
        <v>0</v>
      </c>
      <c r="E235" s="120">
        <f t="shared" si="190"/>
        <v>0</v>
      </c>
      <c r="F235" s="134" t="e">
        <f t="shared" si="191"/>
        <v>#DIV/0!</v>
      </c>
      <c r="G235" s="134" t="e">
        <f t="shared" si="192"/>
        <v>#DIV/0!</v>
      </c>
      <c r="H235" s="120">
        <f>'Parametri Toby'!AR5</f>
        <v>0</v>
      </c>
      <c r="I235" s="134" t="e">
        <f t="shared" si="194"/>
        <v>#DIV/0!</v>
      </c>
      <c r="J235" s="133">
        <v>4.7</v>
      </c>
      <c r="K235" s="134" t="e">
        <f t="shared" si="193"/>
        <v>#DIV/0!</v>
      </c>
      <c r="L235" s="145"/>
    </row>
  </sheetData>
  <mergeCells count="40">
    <mergeCell ref="L230:L235"/>
    <mergeCell ref="L224:L229"/>
    <mergeCell ref="L188:L193"/>
    <mergeCell ref="L194:L199"/>
    <mergeCell ref="L110:L115"/>
    <mergeCell ref="L212:L217"/>
    <mergeCell ref="L206:L211"/>
    <mergeCell ref="L182:L187"/>
    <mergeCell ref="L200:L205"/>
    <mergeCell ref="L218:L223"/>
    <mergeCell ref="L20:L25"/>
    <mergeCell ref="L14:L19"/>
    <mergeCell ref="L8:L13"/>
    <mergeCell ref="L2:L7"/>
    <mergeCell ref="B1:K1"/>
    <mergeCell ref="L26:L31"/>
    <mergeCell ref="L86:L91"/>
    <mergeCell ref="L44:L49"/>
    <mergeCell ref="L176:L181"/>
    <mergeCell ref="L164:L169"/>
    <mergeCell ref="L170:L175"/>
    <mergeCell ref="L140:L145"/>
    <mergeCell ref="L146:L151"/>
    <mergeCell ref="L152:L157"/>
    <mergeCell ref="L158:L163"/>
    <mergeCell ref="L38:L43"/>
    <mergeCell ref="L32:L37"/>
    <mergeCell ref="L104:L109"/>
    <mergeCell ref="L74:L79"/>
    <mergeCell ref="L80:L85"/>
    <mergeCell ref="L98:L103"/>
    <mergeCell ref="L134:L139"/>
    <mergeCell ref="L128:L133"/>
    <mergeCell ref="L122:L127"/>
    <mergeCell ref="L116:L121"/>
    <mergeCell ref="L68:L73"/>
    <mergeCell ref="L62:L67"/>
    <mergeCell ref="L56:L61"/>
    <mergeCell ref="L50:L55"/>
    <mergeCell ref="L92:L9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00"/>
  </sheetPr>
  <dimension ref="A1:K88"/>
  <sheetViews>
    <sheetView workbookViewId="0">
      <pane xSplit="2" ySplit="1" topLeftCell="C2" activePane="bottomRight" state="frozen"/>
      <selection pane="topRight" activeCell="C1" sqref="C1"/>
      <selection pane="bottomLeft" activeCell="A2" sqref="A2"/>
      <selection pane="bottomRight" activeCell="C2" sqref="C2"/>
    </sheetView>
  </sheetViews>
  <sheetFormatPr defaultColWidth="14.42578125" defaultRowHeight="15.75" customHeight="1" x14ac:dyDescent="0.2"/>
  <cols>
    <col min="1" max="1" width="5.28515625" customWidth="1"/>
    <col min="2" max="2" width="42.5703125" customWidth="1"/>
  </cols>
  <sheetData>
    <row r="1" spans="1:11" ht="60" x14ac:dyDescent="0.3">
      <c r="A1" s="96"/>
      <c r="B1" s="18" t="s">
        <v>253</v>
      </c>
      <c r="C1" s="19" t="str">
        <f ca="1">IFERROR(__xludf.DUMMYFUNCTION("FILTER('Parametri Toby'!C1:AL88, 'Parametri Toby'!C2:AL2 = ""Toby 50"")"),"Zoran Sabac")</f>
        <v>Zoran Sabac</v>
      </c>
      <c r="D1" s="19"/>
      <c r="E1" s="19"/>
      <c r="F1" s="19"/>
      <c r="G1" s="19"/>
      <c r="H1" s="19"/>
      <c r="I1" s="19"/>
      <c r="J1" s="19"/>
      <c r="K1" s="19"/>
    </row>
    <row r="2" spans="1:11" ht="15" x14ac:dyDescent="0.2">
      <c r="A2" s="21"/>
      <c r="B2" s="12" t="s">
        <v>38</v>
      </c>
      <c r="C2" s="39" t="s">
        <v>43</v>
      </c>
      <c r="D2" s="40"/>
      <c r="E2" s="39"/>
      <c r="F2" s="40"/>
      <c r="G2" s="39"/>
      <c r="H2" s="40"/>
      <c r="I2" s="39"/>
      <c r="J2" s="40"/>
      <c r="K2" s="39"/>
    </row>
    <row r="3" spans="1:11" ht="15" x14ac:dyDescent="0.2">
      <c r="A3" s="42"/>
      <c r="B3" s="43" t="s">
        <v>44</v>
      </c>
      <c r="C3" s="44"/>
      <c r="D3" s="45"/>
      <c r="E3" s="44"/>
      <c r="F3" s="45"/>
      <c r="G3" s="44"/>
      <c r="H3" s="45"/>
      <c r="I3" s="44"/>
      <c r="J3" s="45"/>
      <c r="K3" s="44"/>
    </row>
    <row r="4" spans="1:11" ht="15" x14ac:dyDescent="0.3">
      <c r="A4" s="42"/>
      <c r="B4" s="47" t="s">
        <v>75</v>
      </c>
      <c r="C4" s="48" t="s">
        <v>76</v>
      </c>
      <c r="D4" s="49"/>
      <c r="E4" s="48"/>
      <c r="F4" s="49"/>
      <c r="G4" s="48"/>
      <c r="H4" s="49"/>
      <c r="I4" s="48"/>
      <c r="J4" s="49"/>
      <c r="K4" s="48"/>
    </row>
    <row r="5" spans="1:11" ht="15" x14ac:dyDescent="0.2">
      <c r="A5" s="42"/>
      <c r="B5" s="43" t="s">
        <v>80</v>
      </c>
      <c r="C5" s="48">
        <v>123</v>
      </c>
      <c r="D5" s="49"/>
      <c r="E5" s="48"/>
      <c r="F5" s="49"/>
      <c r="G5" s="48"/>
      <c r="H5" s="49"/>
      <c r="I5" s="48"/>
      <c r="J5" s="49"/>
      <c r="K5" s="48"/>
    </row>
    <row r="6" spans="1:11" ht="15" x14ac:dyDescent="0.2">
      <c r="A6" s="42"/>
      <c r="B6" s="43" t="s">
        <v>81</v>
      </c>
      <c r="C6" s="48">
        <v>65</v>
      </c>
      <c r="D6" s="49"/>
      <c r="E6" s="48"/>
      <c r="F6" s="49"/>
      <c r="G6" s="48"/>
      <c r="H6" s="49"/>
      <c r="I6" s="48"/>
      <c r="J6" s="49"/>
      <c r="K6" s="48"/>
    </row>
    <row r="7" spans="1:11" ht="33" customHeight="1" x14ac:dyDescent="0.3">
      <c r="A7" s="102"/>
      <c r="B7" s="37" t="s">
        <v>82</v>
      </c>
      <c r="C7" s="82" t="s">
        <v>84</v>
      </c>
      <c r="D7" s="83"/>
      <c r="E7" s="82"/>
      <c r="F7" s="83"/>
      <c r="G7" s="82"/>
      <c r="H7" s="83"/>
      <c r="I7" s="82"/>
      <c r="J7" s="83"/>
      <c r="K7" s="82"/>
    </row>
    <row r="8" spans="1:11" ht="15" x14ac:dyDescent="0.3">
      <c r="A8" s="67"/>
      <c r="B8" s="68" t="s">
        <v>87</v>
      </c>
      <c r="C8" s="69"/>
      <c r="D8" s="69"/>
      <c r="E8" s="69"/>
      <c r="F8" s="69"/>
      <c r="G8" s="69"/>
      <c r="H8" s="69"/>
      <c r="I8" s="69"/>
      <c r="J8" s="69"/>
      <c r="K8" s="69"/>
    </row>
    <row r="9" spans="1:11" ht="15" x14ac:dyDescent="0.3">
      <c r="A9" s="70" t="s">
        <v>88</v>
      </c>
      <c r="B9" s="71" t="s">
        <v>89</v>
      </c>
      <c r="C9" s="72">
        <v>15</v>
      </c>
      <c r="D9" s="73"/>
      <c r="E9" s="72"/>
      <c r="F9" s="73"/>
      <c r="G9" s="72"/>
      <c r="H9" s="73"/>
      <c r="I9" s="72"/>
      <c r="J9" s="73"/>
      <c r="K9" s="72"/>
    </row>
    <row r="10" spans="1:11" ht="15" x14ac:dyDescent="0.3">
      <c r="A10" s="75" t="s">
        <v>90</v>
      </c>
      <c r="B10" s="76" t="s">
        <v>91</v>
      </c>
      <c r="C10" s="48">
        <v>3</v>
      </c>
      <c r="D10" s="49"/>
      <c r="E10" s="48"/>
      <c r="F10" s="49"/>
      <c r="G10" s="48"/>
      <c r="H10" s="49"/>
      <c r="I10" s="48"/>
      <c r="J10" s="49"/>
      <c r="K10" s="48"/>
    </row>
    <row r="11" spans="1:11" ht="15" x14ac:dyDescent="0.3">
      <c r="A11" s="75" t="s">
        <v>92</v>
      </c>
      <c r="B11" s="76" t="s">
        <v>93</v>
      </c>
      <c r="C11" s="48">
        <v>35</v>
      </c>
      <c r="D11" s="49"/>
      <c r="E11" s="48"/>
      <c r="F11" s="49"/>
      <c r="G11" s="48"/>
      <c r="H11" s="49"/>
      <c r="I11" s="48"/>
      <c r="J11" s="49"/>
      <c r="K11" s="48"/>
    </row>
    <row r="12" spans="1:11" ht="15" x14ac:dyDescent="0.3">
      <c r="A12" s="75" t="s">
        <v>94</v>
      </c>
      <c r="B12" s="76" t="s">
        <v>95</v>
      </c>
      <c r="C12" s="48">
        <v>30</v>
      </c>
      <c r="D12" s="49"/>
      <c r="E12" s="48"/>
      <c r="F12" s="49"/>
      <c r="G12" s="48"/>
      <c r="H12" s="49"/>
      <c r="I12" s="48"/>
      <c r="J12" s="49"/>
      <c r="K12" s="48"/>
    </row>
    <row r="13" spans="1:11" ht="15" x14ac:dyDescent="0.3">
      <c r="A13" s="75" t="s">
        <v>96</v>
      </c>
      <c r="B13" s="76" t="s">
        <v>97</v>
      </c>
      <c r="C13" s="48">
        <v>120</v>
      </c>
      <c r="D13" s="49"/>
      <c r="E13" s="48"/>
      <c r="F13" s="49"/>
      <c r="G13" s="48"/>
      <c r="H13" s="49"/>
      <c r="I13" s="48"/>
      <c r="J13" s="49"/>
      <c r="K13" s="48"/>
    </row>
    <row r="14" spans="1:11" ht="15" x14ac:dyDescent="0.3">
      <c r="A14" s="75" t="s">
        <v>98</v>
      </c>
      <c r="B14" s="76" t="s">
        <v>99</v>
      </c>
      <c r="C14" s="48">
        <v>200</v>
      </c>
      <c r="D14" s="49"/>
      <c r="E14" s="48"/>
      <c r="F14" s="49"/>
      <c r="G14" s="48"/>
      <c r="H14" s="49"/>
      <c r="I14" s="48"/>
      <c r="J14" s="49"/>
      <c r="K14" s="48"/>
    </row>
    <row r="15" spans="1:11" ht="15" x14ac:dyDescent="0.3">
      <c r="A15" s="75" t="s">
        <v>100</v>
      </c>
      <c r="B15" s="76" t="s">
        <v>101</v>
      </c>
      <c r="C15" s="48">
        <v>5</v>
      </c>
      <c r="D15" s="49"/>
      <c r="E15" s="48"/>
      <c r="F15" s="49"/>
      <c r="G15" s="48"/>
      <c r="H15" s="49"/>
      <c r="I15" s="48"/>
      <c r="J15" s="49"/>
      <c r="K15" s="48"/>
    </row>
    <row r="16" spans="1:11" ht="15" x14ac:dyDescent="0.3">
      <c r="A16" s="75" t="s">
        <v>102</v>
      </c>
      <c r="B16" s="76" t="s">
        <v>103</v>
      </c>
      <c r="C16" s="48">
        <v>10</v>
      </c>
      <c r="D16" s="49"/>
      <c r="E16" s="48"/>
      <c r="F16" s="49"/>
      <c r="G16" s="48"/>
      <c r="H16" s="49"/>
      <c r="I16" s="48"/>
      <c r="J16" s="49"/>
      <c r="K16" s="48"/>
    </row>
    <row r="17" spans="1:11" ht="15" x14ac:dyDescent="0.3">
      <c r="A17" s="75" t="s">
        <v>104</v>
      </c>
      <c r="B17" s="76" t="s">
        <v>105</v>
      </c>
      <c r="C17" s="48">
        <v>10</v>
      </c>
      <c r="D17" s="49"/>
      <c r="E17" s="48"/>
      <c r="F17" s="49"/>
      <c r="G17" s="48"/>
      <c r="H17" s="49"/>
      <c r="I17" s="48"/>
      <c r="J17" s="49"/>
      <c r="K17" s="48"/>
    </row>
    <row r="18" spans="1:11" ht="15" x14ac:dyDescent="0.3">
      <c r="A18" s="75" t="s">
        <v>106</v>
      </c>
      <c r="B18" s="76" t="s">
        <v>107</v>
      </c>
      <c r="C18" s="48">
        <v>2</v>
      </c>
      <c r="D18" s="49"/>
      <c r="E18" s="48"/>
      <c r="F18" s="49"/>
      <c r="G18" s="48"/>
      <c r="H18" s="49"/>
      <c r="I18" s="48"/>
      <c r="J18" s="49"/>
      <c r="K18" s="48"/>
    </row>
    <row r="19" spans="1:11" ht="15" x14ac:dyDescent="0.3">
      <c r="A19" s="75" t="s">
        <v>108</v>
      </c>
      <c r="B19" s="76" t="s">
        <v>109</v>
      </c>
      <c r="C19" s="48">
        <v>35</v>
      </c>
      <c r="D19" s="49"/>
      <c r="E19" s="48"/>
      <c r="F19" s="49"/>
      <c r="G19" s="48"/>
      <c r="H19" s="49"/>
      <c r="I19" s="48"/>
      <c r="J19" s="49"/>
      <c r="K19" s="48"/>
    </row>
    <row r="20" spans="1:11" ht="15" x14ac:dyDescent="0.3">
      <c r="A20" s="75" t="s">
        <v>110</v>
      </c>
      <c r="B20" s="77" t="s">
        <v>111</v>
      </c>
      <c r="C20" s="48">
        <v>0</v>
      </c>
      <c r="D20" s="49"/>
      <c r="E20" s="48"/>
      <c r="F20" s="49"/>
      <c r="G20" s="48"/>
      <c r="H20" s="49"/>
      <c r="I20" s="48"/>
      <c r="J20" s="49"/>
      <c r="K20" s="48"/>
    </row>
    <row r="21" spans="1:11" ht="15" x14ac:dyDescent="0.3">
      <c r="A21" s="75" t="s">
        <v>112</v>
      </c>
      <c r="B21" s="76" t="s">
        <v>113</v>
      </c>
      <c r="C21" s="48">
        <v>0</v>
      </c>
      <c r="D21" s="49"/>
      <c r="E21" s="48"/>
      <c r="F21" s="49"/>
      <c r="G21" s="48"/>
      <c r="H21" s="49"/>
      <c r="I21" s="48"/>
      <c r="J21" s="49"/>
      <c r="K21" s="48"/>
    </row>
    <row r="22" spans="1:11" ht="15" x14ac:dyDescent="0.3">
      <c r="A22" s="75" t="s">
        <v>114</v>
      </c>
      <c r="B22" s="76" t="s">
        <v>115</v>
      </c>
      <c r="C22" s="48">
        <v>20</v>
      </c>
      <c r="D22" s="49"/>
      <c r="E22" s="48"/>
      <c r="F22" s="49"/>
      <c r="G22" s="48"/>
      <c r="H22" s="49"/>
      <c r="I22" s="48"/>
      <c r="J22" s="49"/>
      <c r="K22" s="48"/>
    </row>
    <row r="23" spans="1:11" ht="15" x14ac:dyDescent="0.3">
      <c r="A23" s="75" t="s">
        <v>116</v>
      </c>
      <c r="B23" s="76" t="s">
        <v>117</v>
      </c>
      <c r="C23" s="48">
        <v>0</v>
      </c>
      <c r="D23" s="49"/>
      <c r="E23" s="48"/>
      <c r="F23" s="49"/>
      <c r="G23" s="48"/>
      <c r="H23" s="49"/>
      <c r="I23" s="48"/>
      <c r="J23" s="49"/>
      <c r="K23" s="48"/>
    </row>
    <row r="24" spans="1:11" ht="15" x14ac:dyDescent="0.3">
      <c r="A24" s="75" t="s">
        <v>118</v>
      </c>
      <c r="B24" s="76" t="s">
        <v>119</v>
      </c>
      <c r="C24" s="48">
        <v>0</v>
      </c>
      <c r="D24" s="49"/>
      <c r="E24" s="48"/>
      <c r="F24" s="49"/>
      <c r="G24" s="48"/>
      <c r="H24" s="49"/>
      <c r="I24" s="48"/>
      <c r="J24" s="49"/>
      <c r="K24" s="48"/>
    </row>
    <row r="25" spans="1:11" ht="15" x14ac:dyDescent="0.3">
      <c r="A25" s="75" t="s">
        <v>120</v>
      </c>
      <c r="B25" s="76" t="s">
        <v>121</v>
      </c>
      <c r="C25" s="48">
        <v>3</v>
      </c>
      <c r="D25" s="49"/>
      <c r="E25" s="48"/>
      <c r="F25" s="49"/>
      <c r="G25" s="48"/>
      <c r="H25" s="49"/>
      <c r="I25" s="48"/>
      <c r="J25" s="49"/>
      <c r="K25" s="48"/>
    </row>
    <row r="26" spans="1:11" ht="15" x14ac:dyDescent="0.3">
      <c r="A26" s="75" t="s">
        <v>122</v>
      </c>
      <c r="B26" s="76" t="s">
        <v>123</v>
      </c>
      <c r="C26" s="48">
        <v>3</v>
      </c>
      <c r="D26" s="49"/>
      <c r="E26" s="48"/>
      <c r="F26" s="49"/>
      <c r="G26" s="48"/>
      <c r="H26" s="49"/>
      <c r="I26" s="48"/>
      <c r="J26" s="49"/>
      <c r="K26" s="48"/>
    </row>
    <row r="27" spans="1:11" ht="15" x14ac:dyDescent="0.3">
      <c r="A27" s="75" t="s">
        <v>124</v>
      </c>
      <c r="B27" s="76" t="s">
        <v>125</v>
      </c>
      <c r="C27" s="48">
        <v>3</v>
      </c>
      <c r="D27" s="49"/>
      <c r="E27" s="48"/>
      <c r="F27" s="49"/>
      <c r="G27" s="48"/>
      <c r="H27" s="49"/>
      <c r="I27" s="48"/>
      <c r="J27" s="49"/>
      <c r="K27" s="48"/>
    </row>
    <row r="28" spans="1:11" ht="15" x14ac:dyDescent="0.3">
      <c r="A28" s="75" t="s">
        <v>126</v>
      </c>
      <c r="B28" s="76" t="s">
        <v>127</v>
      </c>
      <c r="C28" s="48" t="s">
        <v>232</v>
      </c>
      <c r="D28" s="49"/>
      <c r="E28" s="48"/>
      <c r="F28" s="49"/>
      <c r="G28" s="48"/>
      <c r="H28" s="49"/>
      <c r="I28" s="48"/>
      <c r="J28" s="49"/>
      <c r="K28" s="48"/>
    </row>
    <row r="29" spans="1:11" ht="15" x14ac:dyDescent="0.3">
      <c r="A29" s="75" t="s">
        <v>128</v>
      </c>
      <c r="B29" s="76" t="s">
        <v>129</v>
      </c>
      <c r="C29" s="48">
        <v>5</v>
      </c>
      <c r="D29" s="49"/>
      <c r="E29" s="48"/>
      <c r="F29" s="49"/>
      <c r="G29" s="48"/>
      <c r="H29" s="49"/>
      <c r="I29" s="48"/>
      <c r="J29" s="49"/>
      <c r="K29" s="48"/>
    </row>
    <row r="30" spans="1:11" ht="15" x14ac:dyDescent="0.3">
      <c r="A30" s="75" t="s">
        <v>130</v>
      </c>
      <c r="B30" s="76" t="s">
        <v>131</v>
      </c>
      <c r="C30" s="48" t="s">
        <v>234</v>
      </c>
      <c r="D30" s="49"/>
      <c r="E30" s="48"/>
      <c r="F30" s="49"/>
      <c r="G30" s="48"/>
      <c r="H30" s="49"/>
      <c r="I30" s="48"/>
      <c r="J30" s="49"/>
      <c r="K30" s="48"/>
    </row>
    <row r="31" spans="1:11" ht="15" x14ac:dyDescent="0.3">
      <c r="A31" s="75" t="s">
        <v>132</v>
      </c>
      <c r="B31" s="76" t="s">
        <v>133</v>
      </c>
      <c r="C31" s="48">
        <v>5</v>
      </c>
      <c r="D31" s="49"/>
      <c r="E31" s="48"/>
      <c r="F31" s="49"/>
      <c r="G31" s="48"/>
      <c r="H31" s="49"/>
      <c r="I31" s="48"/>
      <c r="J31" s="49"/>
      <c r="K31" s="48"/>
    </row>
    <row r="32" spans="1:11" ht="15" x14ac:dyDescent="0.3">
      <c r="A32" s="75" t="s">
        <v>134</v>
      </c>
      <c r="B32" s="76" t="s">
        <v>135</v>
      </c>
      <c r="C32" s="48">
        <v>1</v>
      </c>
      <c r="D32" s="49"/>
      <c r="E32" s="48"/>
      <c r="F32" s="49"/>
      <c r="G32" s="48"/>
      <c r="H32" s="49"/>
      <c r="I32" s="48"/>
      <c r="J32" s="49"/>
      <c r="K32" s="48"/>
    </row>
    <row r="33" spans="1:11" ht="15" x14ac:dyDescent="0.3">
      <c r="A33" s="75" t="s">
        <v>136</v>
      </c>
      <c r="B33" s="76" t="s">
        <v>137</v>
      </c>
      <c r="C33" s="48">
        <v>5</v>
      </c>
      <c r="D33" s="49"/>
      <c r="E33" s="48"/>
      <c r="F33" s="49"/>
      <c r="G33" s="48"/>
      <c r="H33" s="49"/>
      <c r="I33" s="48"/>
      <c r="J33" s="49"/>
      <c r="K33" s="48"/>
    </row>
    <row r="34" spans="1:11" ht="15" x14ac:dyDescent="0.3">
      <c r="A34" s="75" t="s">
        <v>138</v>
      </c>
      <c r="B34" s="78" t="s">
        <v>139</v>
      </c>
      <c r="C34" s="44">
        <v>0.7</v>
      </c>
      <c r="D34" s="45"/>
      <c r="E34" s="44"/>
      <c r="F34" s="45"/>
      <c r="G34" s="44"/>
      <c r="H34" s="45"/>
      <c r="I34" s="44"/>
      <c r="J34" s="45"/>
      <c r="K34" s="44"/>
    </row>
    <row r="35" spans="1:11" ht="15" x14ac:dyDescent="0.3">
      <c r="A35" s="75" t="s">
        <v>140</v>
      </c>
      <c r="B35" s="78" t="s">
        <v>141</v>
      </c>
      <c r="C35" s="44">
        <v>3.5</v>
      </c>
      <c r="D35" s="45"/>
      <c r="E35" s="44"/>
      <c r="F35" s="45"/>
      <c r="G35" s="44"/>
      <c r="H35" s="45"/>
      <c r="I35" s="44"/>
      <c r="J35" s="45"/>
      <c r="K35" s="44"/>
    </row>
    <row r="36" spans="1:11" ht="15" x14ac:dyDescent="0.3">
      <c r="A36" s="75" t="s">
        <v>142</v>
      </c>
      <c r="B36" s="78" t="s">
        <v>143</v>
      </c>
      <c r="C36" s="44">
        <v>1.2</v>
      </c>
      <c r="D36" s="45"/>
      <c r="E36" s="44"/>
      <c r="F36" s="45"/>
      <c r="G36" s="44"/>
      <c r="H36" s="45"/>
      <c r="I36" s="44"/>
      <c r="J36" s="45"/>
      <c r="K36" s="44"/>
    </row>
    <row r="37" spans="1:11" ht="15" x14ac:dyDescent="0.3">
      <c r="A37" s="75" t="s">
        <v>144</v>
      </c>
      <c r="B37" s="78" t="s">
        <v>145</v>
      </c>
      <c r="C37" s="44">
        <v>3.5</v>
      </c>
      <c r="D37" s="45"/>
      <c r="E37" s="44"/>
      <c r="F37" s="45"/>
      <c r="G37" s="44"/>
      <c r="H37" s="45"/>
      <c r="I37" s="44"/>
      <c r="J37" s="45"/>
      <c r="K37" s="44"/>
    </row>
    <row r="38" spans="1:11" ht="15" x14ac:dyDescent="0.3">
      <c r="A38" s="75" t="s">
        <v>146</v>
      </c>
      <c r="B38" s="78" t="s">
        <v>147</v>
      </c>
      <c r="C38" s="44">
        <v>1.7</v>
      </c>
      <c r="D38" s="45"/>
      <c r="E38" s="44"/>
      <c r="F38" s="45"/>
      <c r="G38" s="44"/>
      <c r="H38" s="45"/>
      <c r="I38" s="44"/>
      <c r="J38" s="45"/>
      <c r="K38" s="44"/>
    </row>
    <row r="39" spans="1:11" ht="15" x14ac:dyDescent="0.3">
      <c r="A39" s="75" t="s">
        <v>148</v>
      </c>
      <c r="B39" s="78" t="s">
        <v>149</v>
      </c>
      <c r="C39" s="44">
        <v>3.5</v>
      </c>
      <c r="D39" s="45"/>
      <c r="E39" s="44"/>
      <c r="F39" s="45"/>
      <c r="G39" s="44"/>
      <c r="H39" s="45"/>
      <c r="I39" s="44"/>
      <c r="J39" s="45"/>
      <c r="K39" s="44"/>
    </row>
    <row r="40" spans="1:11" ht="15" x14ac:dyDescent="0.3">
      <c r="A40" s="75" t="s">
        <v>150</v>
      </c>
      <c r="B40" s="78" t="s">
        <v>151</v>
      </c>
      <c r="C40" s="44">
        <v>2.1</v>
      </c>
      <c r="D40" s="45"/>
      <c r="E40" s="44"/>
      <c r="F40" s="45"/>
      <c r="G40" s="44"/>
      <c r="H40" s="45"/>
      <c r="I40" s="44"/>
      <c r="J40" s="45"/>
      <c r="K40" s="44"/>
    </row>
    <row r="41" spans="1:11" ht="15" x14ac:dyDescent="0.3">
      <c r="A41" s="75" t="s">
        <v>152</v>
      </c>
      <c r="B41" s="78" t="s">
        <v>153</v>
      </c>
      <c r="C41" s="44">
        <v>3.5</v>
      </c>
      <c r="D41" s="45"/>
      <c r="E41" s="44"/>
      <c r="F41" s="45"/>
      <c r="G41" s="44"/>
      <c r="H41" s="45"/>
      <c r="I41" s="44"/>
      <c r="J41" s="45"/>
      <c r="K41" s="44"/>
    </row>
    <row r="42" spans="1:11" ht="15" x14ac:dyDescent="0.3">
      <c r="A42" s="75" t="s">
        <v>154</v>
      </c>
      <c r="B42" s="78" t="s">
        <v>155</v>
      </c>
      <c r="C42" s="44">
        <v>3</v>
      </c>
      <c r="D42" s="45"/>
      <c r="E42" s="44"/>
      <c r="F42" s="45"/>
      <c r="G42" s="44"/>
      <c r="H42" s="45"/>
      <c r="I42" s="44"/>
      <c r="J42" s="45"/>
      <c r="K42" s="44"/>
    </row>
    <row r="43" spans="1:11" ht="15" x14ac:dyDescent="0.3">
      <c r="A43" s="75" t="s">
        <v>156</v>
      </c>
      <c r="B43" s="78" t="s">
        <v>157</v>
      </c>
      <c r="C43" s="44">
        <v>3.5</v>
      </c>
      <c r="D43" s="45"/>
      <c r="E43" s="44"/>
      <c r="F43" s="45"/>
      <c r="G43" s="44"/>
      <c r="H43" s="45"/>
      <c r="I43" s="44"/>
      <c r="J43" s="45"/>
      <c r="K43" s="44"/>
    </row>
    <row r="44" spans="1:11" ht="15" x14ac:dyDescent="0.3">
      <c r="A44" s="75" t="s">
        <v>158</v>
      </c>
      <c r="B44" s="78" t="s">
        <v>159</v>
      </c>
      <c r="C44" s="44">
        <v>130</v>
      </c>
      <c r="D44" s="45"/>
      <c r="E44" s="44"/>
      <c r="F44" s="45"/>
      <c r="G44" s="44"/>
      <c r="H44" s="45"/>
      <c r="I44" s="44"/>
      <c r="J44" s="45"/>
      <c r="K44" s="44"/>
    </row>
    <row r="45" spans="1:11" ht="15" x14ac:dyDescent="0.3">
      <c r="A45" s="75" t="s">
        <v>160</v>
      </c>
      <c r="B45" s="76" t="s">
        <v>161</v>
      </c>
      <c r="C45" s="48">
        <v>150</v>
      </c>
      <c r="D45" s="49"/>
      <c r="E45" s="48"/>
      <c r="F45" s="49"/>
      <c r="G45" s="48"/>
      <c r="H45" s="49"/>
      <c r="I45" s="48"/>
      <c r="J45" s="49"/>
      <c r="K45" s="48"/>
    </row>
    <row r="46" spans="1:11" ht="15" x14ac:dyDescent="0.3">
      <c r="A46" s="75" t="s">
        <v>162</v>
      </c>
      <c r="B46" s="76" t="s">
        <v>163</v>
      </c>
      <c r="C46" s="48">
        <v>300</v>
      </c>
      <c r="D46" s="49"/>
      <c r="E46" s="48"/>
      <c r="F46" s="49"/>
      <c r="G46" s="48"/>
      <c r="H46" s="49"/>
      <c r="I46" s="48"/>
      <c r="J46" s="49"/>
      <c r="K46" s="48"/>
    </row>
    <row r="47" spans="1:11" ht="15" x14ac:dyDescent="0.3">
      <c r="A47" s="75" t="s">
        <v>164</v>
      </c>
      <c r="B47" s="78" t="s">
        <v>165</v>
      </c>
      <c r="C47" s="44">
        <v>70</v>
      </c>
      <c r="D47" s="45"/>
      <c r="E47" s="44"/>
      <c r="F47" s="45"/>
      <c r="G47" s="44"/>
      <c r="H47" s="45"/>
      <c r="I47" s="44"/>
      <c r="J47" s="45"/>
      <c r="K47" s="44"/>
    </row>
    <row r="48" spans="1:11" ht="15" x14ac:dyDescent="0.3">
      <c r="A48" s="75" t="s">
        <v>166</v>
      </c>
      <c r="B48" s="78" t="s">
        <v>167</v>
      </c>
      <c r="C48" s="44">
        <v>80</v>
      </c>
      <c r="D48" s="45"/>
      <c r="E48" s="44"/>
      <c r="F48" s="45"/>
      <c r="G48" s="44"/>
      <c r="H48" s="45"/>
      <c r="I48" s="44"/>
      <c r="J48" s="45"/>
      <c r="K48" s="44"/>
    </row>
    <row r="49" spans="1:11" ht="15" x14ac:dyDescent="0.3">
      <c r="A49" s="75" t="s">
        <v>168</v>
      </c>
      <c r="B49" s="78" t="s">
        <v>169</v>
      </c>
      <c r="C49" s="44">
        <v>85</v>
      </c>
      <c r="D49" s="45"/>
      <c r="E49" s="44"/>
      <c r="F49" s="45"/>
      <c r="G49" s="44"/>
      <c r="H49" s="45"/>
      <c r="I49" s="44"/>
      <c r="J49" s="45"/>
      <c r="K49" s="44"/>
    </row>
    <row r="50" spans="1:11" ht="15" x14ac:dyDescent="0.3">
      <c r="A50" s="75" t="s">
        <v>170</v>
      </c>
      <c r="B50" s="78" t="s">
        <v>171</v>
      </c>
      <c r="C50" s="44">
        <v>95</v>
      </c>
      <c r="D50" s="45"/>
      <c r="E50" s="44"/>
      <c r="F50" s="45"/>
      <c r="G50" s="44"/>
      <c r="H50" s="45"/>
      <c r="I50" s="44"/>
      <c r="J50" s="45"/>
      <c r="K50" s="44"/>
    </row>
    <row r="51" spans="1:11" ht="15" x14ac:dyDescent="0.3">
      <c r="A51" s="75" t="s">
        <v>172</v>
      </c>
      <c r="B51" s="78" t="s">
        <v>173</v>
      </c>
      <c r="C51" s="44">
        <v>100</v>
      </c>
      <c r="D51" s="45"/>
      <c r="E51" s="44"/>
      <c r="F51" s="45"/>
      <c r="G51" s="44"/>
      <c r="H51" s="45"/>
      <c r="I51" s="44"/>
      <c r="J51" s="45"/>
      <c r="K51" s="44"/>
    </row>
    <row r="52" spans="1:11" ht="15" x14ac:dyDescent="0.3">
      <c r="A52" s="75" t="s">
        <v>174</v>
      </c>
      <c r="B52" s="76" t="s">
        <v>175</v>
      </c>
      <c r="C52" s="48">
        <v>0</v>
      </c>
      <c r="D52" s="49"/>
      <c r="E52" s="48"/>
      <c r="F52" s="49"/>
      <c r="G52" s="48"/>
      <c r="H52" s="49"/>
      <c r="I52" s="48"/>
      <c r="J52" s="49"/>
      <c r="K52" s="48"/>
    </row>
    <row r="53" spans="1:11" ht="15" x14ac:dyDescent="0.3">
      <c r="A53" s="75" t="s">
        <v>176</v>
      </c>
      <c r="B53" s="76" t="s">
        <v>177</v>
      </c>
      <c r="C53" s="48">
        <v>0</v>
      </c>
      <c r="D53" s="49"/>
      <c r="E53" s="48"/>
      <c r="F53" s="49"/>
      <c r="G53" s="48"/>
      <c r="H53" s="49"/>
      <c r="I53" s="48"/>
      <c r="J53" s="49"/>
      <c r="K53" s="48"/>
    </row>
    <row r="54" spans="1:11" ht="15" x14ac:dyDescent="0.3">
      <c r="A54" s="75" t="s">
        <v>178</v>
      </c>
      <c r="B54" s="76" t="s">
        <v>179</v>
      </c>
      <c r="C54" s="48">
        <v>0</v>
      </c>
      <c r="D54" s="49"/>
      <c r="E54" s="48"/>
      <c r="F54" s="49"/>
      <c r="G54" s="48"/>
      <c r="H54" s="49"/>
      <c r="I54" s="48"/>
      <c r="J54" s="49"/>
      <c r="K54" s="48"/>
    </row>
    <row r="55" spans="1:11" ht="15" x14ac:dyDescent="0.3">
      <c r="A55" s="75" t="s">
        <v>180</v>
      </c>
      <c r="B55" s="76" t="s">
        <v>181</v>
      </c>
      <c r="C55" s="48">
        <v>0</v>
      </c>
      <c r="D55" s="49"/>
      <c r="E55" s="48"/>
      <c r="F55" s="49"/>
      <c r="G55" s="48"/>
      <c r="H55" s="49"/>
      <c r="I55" s="48"/>
      <c r="J55" s="49"/>
      <c r="K55" s="48"/>
    </row>
    <row r="56" spans="1:11" ht="15" x14ac:dyDescent="0.3">
      <c r="A56" s="75" t="s">
        <v>182</v>
      </c>
      <c r="B56" s="76" t="s">
        <v>183</v>
      </c>
      <c r="C56" s="48">
        <v>0</v>
      </c>
      <c r="D56" s="49"/>
      <c r="E56" s="48"/>
      <c r="F56" s="49"/>
      <c r="G56" s="48"/>
      <c r="H56" s="49"/>
      <c r="I56" s="48"/>
      <c r="J56" s="49"/>
      <c r="K56" s="48"/>
    </row>
    <row r="57" spans="1:11" ht="15" x14ac:dyDescent="0.3">
      <c r="A57" s="75" t="s">
        <v>184</v>
      </c>
      <c r="B57" s="76" t="s">
        <v>185</v>
      </c>
      <c r="C57" s="48">
        <v>0</v>
      </c>
      <c r="D57" s="49"/>
      <c r="E57" s="48"/>
      <c r="F57" s="49"/>
      <c r="G57" s="48"/>
      <c r="H57" s="49"/>
      <c r="I57" s="48"/>
      <c r="J57" s="49"/>
      <c r="K57" s="48"/>
    </row>
    <row r="58" spans="1:11" ht="15" x14ac:dyDescent="0.3">
      <c r="A58" s="75" t="s">
        <v>186</v>
      </c>
      <c r="B58" s="76" t="s">
        <v>187</v>
      </c>
      <c r="C58" s="48">
        <v>0</v>
      </c>
      <c r="D58" s="49"/>
      <c r="E58" s="48"/>
      <c r="F58" s="49"/>
      <c r="G58" s="48"/>
      <c r="H58" s="49"/>
      <c r="I58" s="48"/>
      <c r="J58" s="49"/>
      <c r="K58" s="48"/>
    </row>
    <row r="59" spans="1:11" ht="15" x14ac:dyDescent="0.3">
      <c r="A59" s="75" t="s">
        <v>188</v>
      </c>
      <c r="B59" s="76" t="s">
        <v>189</v>
      </c>
      <c r="C59" s="48">
        <v>0</v>
      </c>
      <c r="D59" s="49"/>
      <c r="E59" s="48"/>
      <c r="F59" s="49"/>
      <c r="G59" s="48"/>
      <c r="H59" s="49"/>
      <c r="I59" s="48"/>
      <c r="J59" s="49"/>
      <c r="K59" s="48"/>
    </row>
    <row r="60" spans="1:11" ht="15" x14ac:dyDescent="0.3">
      <c r="A60" s="75" t="s">
        <v>190</v>
      </c>
      <c r="B60" s="76" t="s">
        <v>191</v>
      </c>
      <c r="C60" s="48">
        <v>0</v>
      </c>
      <c r="D60" s="49"/>
      <c r="E60" s="48"/>
      <c r="F60" s="49"/>
      <c r="G60" s="48"/>
      <c r="H60" s="49"/>
      <c r="I60" s="48"/>
      <c r="J60" s="49"/>
      <c r="K60" s="48"/>
    </row>
    <row r="61" spans="1:11" ht="15" x14ac:dyDescent="0.3">
      <c r="A61" s="75" t="s">
        <v>192</v>
      </c>
      <c r="B61" s="76" t="s">
        <v>193</v>
      </c>
      <c r="C61" s="48">
        <v>0</v>
      </c>
      <c r="D61" s="49"/>
      <c r="E61" s="48"/>
      <c r="F61" s="49"/>
      <c r="G61" s="48"/>
      <c r="H61" s="49"/>
      <c r="I61" s="48"/>
      <c r="J61" s="49"/>
      <c r="K61" s="48"/>
    </row>
    <row r="62" spans="1:11" ht="15" x14ac:dyDescent="0.3">
      <c r="A62" s="75" t="s">
        <v>194</v>
      </c>
      <c r="B62" s="76" t="s">
        <v>195</v>
      </c>
      <c r="C62" s="48">
        <v>0</v>
      </c>
      <c r="D62" s="49"/>
      <c r="E62" s="48"/>
      <c r="F62" s="49"/>
      <c r="G62" s="48"/>
      <c r="H62" s="49"/>
      <c r="I62" s="48"/>
      <c r="J62" s="49"/>
      <c r="K62" s="48"/>
    </row>
    <row r="63" spans="1:11" ht="15" x14ac:dyDescent="0.3">
      <c r="A63" s="75" t="s">
        <v>196</v>
      </c>
      <c r="B63" s="76" t="s">
        <v>197</v>
      </c>
      <c r="C63" s="48">
        <v>0</v>
      </c>
      <c r="D63" s="49"/>
      <c r="E63" s="48"/>
      <c r="F63" s="49"/>
      <c r="G63" s="48"/>
      <c r="H63" s="49"/>
      <c r="I63" s="48"/>
      <c r="J63" s="49"/>
      <c r="K63" s="48"/>
    </row>
    <row r="64" spans="1:11" ht="15" x14ac:dyDescent="0.3">
      <c r="A64" s="75" t="s">
        <v>198</v>
      </c>
      <c r="B64" s="76" t="s">
        <v>199</v>
      </c>
      <c r="C64" s="48">
        <v>0</v>
      </c>
      <c r="D64" s="49"/>
      <c r="E64" s="48"/>
      <c r="F64" s="49"/>
      <c r="G64" s="48"/>
      <c r="H64" s="49"/>
      <c r="I64" s="48"/>
      <c r="J64" s="49"/>
      <c r="K64" s="48"/>
    </row>
    <row r="65" spans="1:11" ht="15" x14ac:dyDescent="0.3">
      <c r="A65" s="75" t="s">
        <v>200</v>
      </c>
      <c r="B65" s="76" t="s">
        <v>201</v>
      </c>
      <c r="C65" s="48">
        <v>0</v>
      </c>
      <c r="D65" s="49"/>
      <c r="E65" s="48"/>
      <c r="F65" s="49"/>
      <c r="G65" s="48"/>
      <c r="H65" s="49"/>
      <c r="I65" s="48"/>
      <c r="J65" s="49"/>
      <c r="K65" s="48"/>
    </row>
    <row r="66" spans="1:11" ht="15" x14ac:dyDescent="0.3">
      <c r="A66" s="75" t="s">
        <v>202</v>
      </c>
      <c r="B66" s="76" t="s">
        <v>203</v>
      </c>
      <c r="C66" s="48">
        <v>0</v>
      </c>
      <c r="D66" s="49"/>
      <c r="E66" s="48"/>
      <c r="F66" s="49"/>
      <c r="G66" s="48"/>
      <c r="H66" s="49"/>
      <c r="I66" s="48"/>
      <c r="J66" s="49"/>
      <c r="K66" s="48"/>
    </row>
    <row r="67" spans="1:11" ht="15" x14ac:dyDescent="0.3">
      <c r="A67" s="75" t="s">
        <v>204</v>
      </c>
      <c r="B67" s="76" t="s">
        <v>205</v>
      </c>
      <c r="C67" s="48">
        <v>0</v>
      </c>
      <c r="D67" s="49"/>
      <c r="E67" s="48"/>
      <c r="F67" s="49"/>
      <c r="G67" s="48"/>
      <c r="H67" s="49"/>
      <c r="I67" s="48"/>
      <c r="J67" s="49"/>
      <c r="K67" s="48"/>
    </row>
    <row r="68" spans="1:11" ht="15" x14ac:dyDescent="0.3">
      <c r="A68" s="75" t="s">
        <v>206</v>
      </c>
      <c r="B68" s="76" t="s">
        <v>207</v>
      </c>
      <c r="C68" s="48">
        <v>0</v>
      </c>
      <c r="D68" s="49"/>
      <c r="E68" s="48"/>
      <c r="F68" s="49"/>
      <c r="G68" s="48"/>
      <c r="H68" s="49"/>
      <c r="I68" s="48"/>
      <c r="J68" s="49"/>
      <c r="K68" s="48"/>
    </row>
    <row r="69" spans="1:11" ht="15" x14ac:dyDescent="0.3">
      <c r="A69" s="75" t="s">
        <v>208</v>
      </c>
      <c r="B69" s="76" t="s">
        <v>209</v>
      </c>
      <c r="C69" s="48">
        <v>0</v>
      </c>
      <c r="D69" s="49"/>
      <c r="E69" s="48"/>
      <c r="F69" s="49"/>
      <c r="G69" s="48"/>
      <c r="H69" s="49"/>
      <c r="I69" s="48"/>
      <c r="J69" s="49"/>
      <c r="K69" s="48"/>
    </row>
    <row r="70" spans="1:11" ht="15" x14ac:dyDescent="0.3">
      <c r="A70" s="75" t="s">
        <v>210</v>
      </c>
      <c r="B70" s="76" t="s">
        <v>211</v>
      </c>
      <c r="C70" s="48">
        <v>0</v>
      </c>
      <c r="D70" s="49"/>
      <c r="E70" s="48"/>
      <c r="F70" s="49"/>
      <c r="G70" s="48"/>
      <c r="H70" s="49"/>
      <c r="I70" s="48"/>
      <c r="J70" s="49"/>
      <c r="K70" s="48"/>
    </row>
    <row r="71" spans="1:11" ht="15" x14ac:dyDescent="0.3">
      <c r="A71" s="75" t="s">
        <v>212</v>
      </c>
      <c r="B71" s="76" t="s">
        <v>213</v>
      </c>
      <c r="C71" s="48">
        <v>0</v>
      </c>
      <c r="D71" s="49"/>
      <c r="E71" s="48"/>
      <c r="F71" s="49"/>
      <c r="G71" s="48"/>
      <c r="H71" s="49"/>
      <c r="I71" s="48"/>
      <c r="J71" s="49"/>
      <c r="K71" s="48"/>
    </row>
    <row r="72" spans="1:11" ht="15" x14ac:dyDescent="0.3">
      <c r="A72" s="80" t="s">
        <v>214</v>
      </c>
      <c r="B72" s="81" t="s">
        <v>215</v>
      </c>
      <c r="C72" s="82">
        <v>0</v>
      </c>
      <c r="D72" s="83"/>
      <c r="E72" s="82"/>
      <c r="F72" s="83"/>
      <c r="G72" s="82"/>
      <c r="H72" s="83"/>
      <c r="I72" s="82"/>
      <c r="J72" s="83"/>
      <c r="K72" s="82"/>
    </row>
    <row r="73" spans="1:11" ht="15" x14ac:dyDescent="0.2">
      <c r="A73" s="85"/>
      <c r="B73" s="68" t="s">
        <v>216</v>
      </c>
      <c r="C73" s="69"/>
      <c r="D73" s="69"/>
      <c r="E73" s="69"/>
      <c r="F73" s="69"/>
      <c r="G73" s="69"/>
      <c r="H73" s="69"/>
      <c r="I73" s="69"/>
      <c r="J73" s="69"/>
      <c r="K73" s="69"/>
    </row>
    <row r="74" spans="1:11" ht="15" x14ac:dyDescent="0.3">
      <c r="A74" s="70" t="s">
        <v>88</v>
      </c>
      <c r="B74" s="71" t="s">
        <v>217</v>
      </c>
      <c r="C74" s="72">
        <v>1</v>
      </c>
      <c r="D74" s="73"/>
      <c r="E74" s="72"/>
      <c r="F74" s="73"/>
      <c r="G74" s="72"/>
      <c r="H74" s="73"/>
      <c r="I74" s="72"/>
      <c r="J74" s="73"/>
      <c r="K74" s="72"/>
    </row>
    <row r="75" spans="1:11" ht="15" x14ac:dyDescent="0.3">
      <c r="A75" s="75" t="s">
        <v>90</v>
      </c>
      <c r="B75" s="76" t="s">
        <v>218</v>
      </c>
      <c r="C75" s="48"/>
      <c r="D75" s="49"/>
      <c r="E75" s="48"/>
      <c r="F75" s="49"/>
      <c r="G75" s="48"/>
      <c r="H75" s="49"/>
      <c r="I75" s="48"/>
      <c r="J75" s="49"/>
      <c r="K75" s="48"/>
    </row>
    <row r="76" spans="1:11" ht="15" x14ac:dyDescent="0.3">
      <c r="A76" s="75" t="s">
        <v>92</v>
      </c>
      <c r="B76" s="76" t="s">
        <v>219</v>
      </c>
      <c r="C76" s="48"/>
      <c r="D76" s="49"/>
      <c r="E76" s="48"/>
      <c r="F76" s="49"/>
      <c r="G76" s="48"/>
      <c r="H76" s="49"/>
      <c r="I76" s="48"/>
      <c r="J76" s="49"/>
      <c r="K76" s="48"/>
    </row>
    <row r="77" spans="1:11" ht="15" x14ac:dyDescent="0.3">
      <c r="A77" s="75" t="s">
        <v>94</v>
      </c>
      <c r="B77" s="76" t="s">
        <v>220</v>
      </c>
      <c r="C77" s="48"/>
      <c r="D77" s="49"/>
      <c r="E77" s="48"/>
      <c r="F77" s="49"/>
      <c r="G77" s="48"/>
      <c r="H77" s="49"/>
      <c r="I77" s="48"/>
      <c r="J77" s="49"/>
      <c r="K77" s="48"/>
    </row>
    <row r="78" spans="1:11" ht="15" x14ac:dyDescent="0.3">
      <c r="A78" s="75" t="s">
        <v>96</v>
      </c>
      <c r="B78" s="76" t="s">
        <v>221</v>
      </c>
      <c r="C78" s="48"/>
      <c r="D78" s="49"/>
      <c r="E78" s="48"/>
      <c r="F78" s="49"/>
      <c r="G78" s="48"/>
      <c r="H78" s="49"/>
      <c r="I78" s="48"/>
      <c r="J78" s="49"/>
      <c r="K78" s="48"/>
    </row>
    <row r="79" spans="1:11" ht="15" x14ac:dyDescent="0.3">
      <c r="A79" s="75" t="s">
        <v>98</v>
      </c>
      <c r="B79" s="76" t="s">
        <v>222</v>
      </c>
      <c r="C79" s="48"/>
      <c r="D79" s="49"/>
      <c r="E79" s="48"/>
      <c r="F79" s="49"/>
      <c r="G79" s="48"/>
      <c r="H79" s="49"/>
      <c r="I79" s="48"/>
      <c r="J79" s="49"/>
      <c r="K79" s="48"/>
    </row>
    <row r="80" spans="1:11" ht="15" x14ac:dyDescent="0.3">
      <c r="A80" s="75" t="s">
        <v>100</v>
      </c>
      <c r="B80" s="76" t="s">
        <v>223</v>
      </c>
      <c r="C80" s="48"/>
      <c r="D80" s="49"/>
      <c r="E80" s="48"/>
      <c r="F80" s="49"/>
      <c r="G80" s="48"/>
      <c r="H80" s="49"/>
      <c r="I80" s="48"/>
      <c r="J80" s="49"/>
      <c r="K80" s="48"/>
    </row>
    <row r="81" spans="1:11" ht="15" x14ac:dyDescent="0.3">
      <c r="A81" s="75" t="s">
        <v>102</v>
      </c>
      <c r="B81" s="76" t="s">
        <v>224</v>
      </c>
      <c r="C81" s="48"/>
      <c r="D81" s="49"/>
      <c r="E81" s="48"/>
      <c r="F81" s="49"/>
      <c r="G81" s="48"/>
      <c r="H81" s="49"/>
      <c r="I81" s="48"/>
      <c r="J81" s="49"/>
      <c r="K81" s="48"/>
    </row>
    <row r="82" spans="1:11" ht="15" x14ac:dyDescent="0.3">
      <c r="A82" s="75" t="s">
        <v>104</v>
      </c>
      <c r="B82" s="76" t="s">
        <v>225</v>
      </c>
      <c r="C82" s="48"/>
      <c r="D82" s="49"/>
      <c r="E82" s="48"/>
      <c r="F82" s="49"/>
      <c r="G82" s="48"/>
      <c r="H82" s="49"/>
      <c r="I82" s="48"/>
      <c r="J82" s="49"/>
      <c r="K82" s="48"/>
    </row>
    <row r="83" spans="1:11" ht="15" x14ac:dyDescent="0.3">
      <c r="A83" s="75" t="s">
        <v>106</v>
      </c>
      <c r="B83" s="76" t="s">
        <v>226</v>
      </c>
      <c r="C83" s="48"/>
      <c r="D83" s="49"/>
      <c r="E83" s="48"/>
      <c r="F83" s="49"/>
      <c r="G83" s="48"/>
      <c r="H83" s="49"/>
      <c r="I83" s="48"/>
      <c r="J83" s="49"/>
      <c r="K83" s="48"/>
    </row>
    <row r="84" spans="1:11" ht="15" x14ac:dyDescent="0.3">
      <c r="A84" s="75" t="s">
        <v>108</v>
      </c>
      <c r="B84" s="76" t="s">
        <v>227</v>
      </c>
      <c r="C84" s="48"/>
      <c r="D84" s="49"/>
      <c r="E84" s="48"/>
      <c r="F84" s="49"/>
      <c r="G84" s="48"/>
      <c r="H84" s="49"/>
      <c r="I84" s="48"/>
      <c r="J84" s="49"/>
      <c r="K84" s="48"/>
    </row>
    <row r="85" spans="1:11" ht="15" x14ac:dyDescent="0.3">
      <c r="A85" s="75" t="s">
        <v>110</v>
      </c>
      <c r="B85" s="76" t="s">
        <v>228</v>
      </c>
      <c r="C85" s="48"/>
      <c r="D85" s="49"/>
      <c r="E85" s="48"/>
      <c r="F85" s="49"/>
      <c r="G85" s="48"/>
      <c r="H85" s="49"/>
      <c r="I85" s="48"/>
      <c r="J85" s="49"/>
      <c r="K85" s="48"/>
    </row>
    <row r="86" spans="1:11" ht="15" x14ac:dyDescent="0.3">
      <c r="A86" s="75" t="s">
        <v>112</v>
      </c>
      <c r="B86" s="76" t="s">
        <v>229</v>
      </c>
      <c r="C86" s="48"/>
      <c r="D86" s="49"/>
      <c r="E86" s="48"/>
      <c r="F86" s="49"/>
      <c r="G86" s="48"/>
      <c r="H86" s="49"/>
      <c r="I86" s="48"/>
      <c r="J86" s="49"/>
      <c r="K86" s="48"/>
    </row>
    <row r="87" spans="1:11" ht="15" x14ac:dyDescent="0.3">
      <c r="A87" s="75" t="s">
        <v>114</v>
      </c>
      <c r="B87" s="76" t="s">
        <v>230</v>
      </c>
      <c r="C87" s="48"/>
      <c r="D87" s="49"/>
      <c r="E87" s="48"/>
      <c r="F87" s="49"/>
      <c r="G87" s="48"/>
      <c r="H87" s="49"/>
      <c r="I87" s="48"/>
      <c r="J87" s="49"/>
      <c r="K87" s="48"/>
    </row>
    <row r="88" spans="1:11" ht="15" x14ac:dyDescent="0.3">
      <c r="A88" s="75" t="s">
        <v>116</v>
      </c>
      <c r="B88" s="76" t="s">
        <v>231</v>
      </c>
      <c r="C88" s="48"/>
      <c r="D88" s="49"/>
      <c r="E88" s="48"/>
      <c r="F88" s="49"/>
      <c r="G88" s="48"/>
      <c r="H88" s="49"/>
      <c r="I88" s="48"/>
      <c r="J88" s="49"/>
      <c r="K88" s="48"/>
    </row>
  </sheetData>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0"/>
  <sheetViews>
    <sheetView workbookViewId="0"/>
  </sheetViews>
  <sheetFormatPr defaultColWidth="14.42578125" defaultRowHeight="15.75" customHeight="1" x14ac:dyDescent="0.2"/>
  <cols>
    <col min="1" max="1" width="14.140625" customWidth="1"/>
    <col min="2" max="2" width="96.85546875" customWidth="1"/>
    <col min="3" max="3" width="72" customWidth="1"/>
  </cols>
  <sheetData>
    <row r="1" spans="1:3" ht="45.75" customHeight="1" x14ac:dyDescent="0.2">
      <c r="A1" s="135"/>
      <c r="B1" s="147" t="s">
        <v>265</v>
      </c>
      <c r="C1" s="148"/>
    </row>
    <row r="2" spans="1:3" ht="128.25" customHeight="1" x14ac:dyDescent="0.2">
      <c r="A2" s="136" t="str">
        <f>'Parametri Toby'!C1</f>
        <v>koyote</v>
      </c>
      <c r="B2" s="137"/>
      <c r="C2" s="138"/>
    </row>
    <row r="3" spans="1:3" ht="128.25" customHeight="1" x14ac:dyDescent="0.2">
      <c r="A3" s="136" t="str">
        <f>'Parametri Toby'!F1</f>
        <v>richiemsch</v>
      </c>
      <c r="B3" s="137"/>
      <c r="C3" s="139"/>
    </row>
    <row r="4" spans="1:3" ht="128.25" customHeight="1" x14ac:dyDescent="0.2">
      <c r="A4" s="136" t="str">
        <f>'Parametri Toby'!G1</f>
        <v>MyX-Mesha</v>
      </c>
      <c r="B4" s="137"/>
      <c r="C4" s="140"/>
    </row>
    <row r="5" spans="1:3" ht="128.25" customHeight="1" x14ac:dyDescent="0.2">
      <c r="A5" s="141" t="str">
        <f>'Parametri Toby'!D1</f>
        <v>boree</v>
      </c>
      <c r="B5" s="137"/>
      <c r="C5" s="142"/>
    </row>
    <row r="6" spans="1:3" ht="128.25" customHeight="1" x14ac:dyDescent="0.2">
      <c r="A6" s="141" t="str">
        <f>'Parametri Toby'!H1</f>
        <v>mvp84</v>
      </c>
      <c r="B6" s="137"/>
      <c r="C6" s="138"/>
    </row>
    <row r="7" spans="1:3" ht="128.25" customHeight="1" x14ac:dyDescent="0.2">
      <c r="A7" s="141" t="str">
        <f>'Parametri Toby'!I1</f>
        <v>srdjan68</v>
      </c>
      <c r="B7" s="137"/>
      <c r="C7" s="138"/>
    </row>
    <row r="8" spans="1:3" ht="128.25" customHeight="1" x14ac:dyDescent="0.2">
      <c r="A8" s="141" t="str">
        <f>'Parametri Toby'!J1</f>
        <v>1.salee</v>
      </c>
      <c r="B8" s="137"/>
      <c r="C8" s="138"/>
    </row>
    <row r="9" spans="1:3" ht="128.25" customHeight="1" x14ac:dyDescent="0.2">
      <c r="A9" s="141" t="str">
        <f>'Parametri Toby'!L1</f>
        <v>Sve naopako</v>
      </c>
      <c r="B9" s="137"/>
      <c r="C9" s="138"/>
    </row>
    <row r="10" spans="1:3" ht="128.25" customHeight="1" x14ac:dyDescent="0.2">
      <c r="A10" s="141" t="str">
        <f>'Parametri Toby'!M1</f>
        <v>Jetsetwilly</v>
      </c>
      <c r="B10" s="137"/>
      <c r="C10" s="138"/>
    </row>
    <row r="11" spans="1:3" ht="128.25" customHeight="1" x14ac:dyDescent="0.2">
      <c r="A11" s="141" t="str">
        <f>'Parametri Toby'!N1</f>
        <v>Simke.BGD</v>
      </c>
      <c r="B11" s="137"/>
      <c r="C11" s="138"/>
    </row>
    <row r="12" spans="1:3" ht="128.25" customHeight="1" x14ac:dyDescent="0.2">
      <c r="A12" s="141" t="str">
        <f>'Parametri Toby'!O1</f>
        <v>ironmaiden</v>
      </c>
      <c r="B12" s="137"/>
      <c r="C12" s="138"/>
    </row>
    <row r="13" spans="1:3" ht="128.25" customHeight="1" x14ac:dyDescent="0.2">
      <c r="A13" s="141" t="str">
        <f>'Parametri Toby'!P1</f>
        <v>stepa 1986</v>
      </c>
      <c r="B13" s="137"/>
      <c r="C13" s="138"/>
    </row>
    <row r="14" spans="1:3" ht="128.25" customHeight="1" x14ac:dyDescent="0.2">
      <c r="A14" s="141" t="str">
        <f>'Parametri Toby'!Q1</f>
        <v>Zoran Sabac</v>
      </c>
      <c r="B14" s="137"/>
      <c r="C14" s="138"/>
    </row>
    <row r="15" spans="1:3" ht="128.25" customHeight="1" x14ac:dyDescent="0.2">
      <c r="A15" s="141" t="str">
        <f>'Parametri Toby'!R1</f>
        <v>vukpiper</v>
      </c>
      <c r="B15" s="137"/>
      <c r="C15" s="138"/>
    </row>
    <row r="16" spans="1:3" ht="128.25" customHeight="1" x14ac:dyDescent="0.2">
      <c r="A16" s="141" t="str">
        <f>'Parametri Toby'!S1</f>
        <v>jugordana</v>
      </c>
      <c r="B16" s="137"/>
      <c r="C16" s="138"/>
    </row>
    <row r="17" spans="1:3" ht="128.25" customHeight="1" x14ac:dyDescent="0.2">
      <c r="A17" s="141" t="str">
        <f>'Parametri Toby'!T1</f>
        <v>bulevarterm</v>
      </c>
      <c r="B17" s="137"/>
      <c r="C17" s="138"/>
    </row>
    <row r="18" spans="1:3" ht="128.25" customHeight="1" x14ac:dyDescent="0.2">
      <c r="A18" s="141" t="str">
        <f>'Parametri Toby'!U1</f>
        <v>andjelko</v>
      </c>
      <c r="B18" s="137"/>
      <c r="C18" s="138"/>
    </row>
    <row r="19" spans="1:3" ht="128.25" customHeight="1" x14ac:dyDescent="0.2">
      <c r="A19" s="141" t="str">
        <f>'Parametri Toby'!V1</f>
        <v>mirkant</v>
      </c>
      <c r="B19" s="137"/>
      <c r="C19" s="138"/>
    </row>
    <row r="20" spans="1:3" ht="128.25" customHeight="1" x14ac:dyDescent="0.2">
      <c r="A20" s="141" t="str">
        <f>'Parametri Toby'!W1</f>
        <v xml:space="preserve"> stepa</v>
      </c>
      <c r="B20" s="137"/>
      <c r="C20" s="138"/>
    </row>
    <row r="21" spans="1:3" ht="128.25" customHeight="1" x14ac:dyDescent="0.2">
      <c r="A21" s="141" t="str">
        <f>'Parametri Toby'!X1</f>
        <v>DE-Va       Toby 20 H set (kamin pelet)</v>
      </c>
      <c r="B21" s="137"/>
      <c r="C21" s="138"/>
    </row>
    <row r="22" spans="1:3" ht="128.25" customHeight="1" x14ac:dyDescent="0.2">
      <c r="A22" s="141" t="str">
        <f>'Parametri Toby'!Y1</f>
        <v>stevanovicfilip</v>
      </c>
      <c r="B22" s="137"/>
      <c r="C22" s="138"/>
    </row>
    <row r="23" spans="1:3" ht="128.25" customHeight="1" x14ac:dyDescent="0.2">
      <c r="A23" s="141" t="str">
        <f>'Parametri Toby'!Z1</f>
        <v>bokikrag</v>
      </c>
      <c r="B23" s="137"/>
      <c r="C23" s="138"/>
    </row>
    <row r="24" spans="1:3" ht="128.25" customHeight="1" x14ac:dyDescent="0.2">
      <c r="A24" s="141" t="str">
        <f>'Parametri Toby'!AA1</f>
        <v>Dragan SD</v>
      </c>
      <c r="B24" s="137"/>
      <c r="C24" s="138"/>
    </row>
    <row r="25" spans="1:3" ht="128.25" customHeight="1" x14ac:dyDescent="0.2">
      <c r="A25" s="141" t="str">
        <f>'Parametri Toby'!AB1</f>
        <v>Vlatko Sabac</v>
      </c>
      <c r="B25" s="137"/>
      <c r="C25" s="138"/>
    </row>
    <row r="26" spans="1:3" ht="128.25" customHeight="1" x14ac:dyDescent="0.2">
      <c r="A26" s="141" t="str">
        <f>'Parametri Toby'!AC1</f>
        <v>predragmirkovic</v>
      </c>
      <c r="B26" s="137"/>
      <c r="C26" s="138"/>
    </row>
    <row r="27" spans="1:3" ht="128.25" customHeight="1" x14ac:dyDescent="0.2">
      <c r="A27" s="141" t="str">
        <f>'Parametri Toby'!AD1</f>
        <v>grnmilosevic</v>
      </c>
      <c r="B27" s="137"/>
      <c r="C27" s="138"/>
    </row>
    <row r="28" spans="1:3" ht="128.25" customHeight="1" x14ac:dyDescent="0.2">
      <c r="A28" s="141" t="str">
        <f>'Parametri Toby'!AE1</f>
        <v>ASLservis</v>
      </c>
      <c r="B28" s="137"/>
      <c r="C28" s="138"/>
    </row>
    <row r="29" spans="1:3" ht="128.25" customHeight="1" x14ac:dyDescent="0.2">
      <c r="A29" s="141" t="str">
        <f>'Parametri Toby'!AF1</f>
        <v>Guverner</v>
      </c>
      <c r="B29" s="137"/>
      <c r="C29" s="138"/>
    </row>
    <row r="30" spans="1:3" ht="128.25" customHeight="1" x14ac:dyDescent="0.2">
      <c r="A30" s="141" t="str">
        <f>'Parametri Toby'!AG1</f>
        <v>rade topola</v>
      </c>
      <c r="B30" s="137"/>
      <c r="C30" s="138"/>
    </row>
    <row r="31" spans="1:3" ht="128.25" customHeight="1" x14ac:dyDescent="0.2">
      <c r="A31" s="141" t="str">
        <f>'Parametri Toby'!AH1</f>
        <v>Gox BG</v>
      </c>
      <c r="B31" s="137"/>
      <c r="C31" s="138"/>
    </row>
    <row r="32" spans="1:3" ht="128.25" customHeight="1" x14ac:dyDescent="0.2">
      <c r="A32" s="141" t="str">
        <f>'Parametri Toby'!AI1</f>
        <v>dany12</v>
      </c>
      <c r="B32" s="137"/>
      <c r="C32" s="138"/>
    </row>
    <row r="33" spans="1:3" ht="128.25" customHeight="1" x14ac:dyDescent="0.2">
      <c r="A33" s="141" t="str">
        <f>'Parametri Toby'!AJ1</f>
        <v>sasa-74</v>
      </c>
      <c r="B33" s="137"/>
      <c r="C33" s="138"/>
    </row>
    <row r="34" spans="1:3" ht="128.25" customHeight="1" x14ac:dyDescent="0.2">
      <c r="A34" s="141" t="str">
        <f>'Parametri Toby'!AK1</f>
        <v>dongrga</v>
      </c>
      <c r="B34" s="137"/>
      <c r="C34" s="138"/>
    </row>
    <row r="35" spans="1:3" ht="128.25" customHeight="1" x14ac:dyDescent="0.2">
      <c r="A35" s="141" t="str">
        <f>'Parametri Toby'!AL1</f>
        <v>APAMsoldier</v>
      </c>
      <c r="B35" s="137"/>
      <c r="C35" s="138"/>
    </row>
    <row r="36" spans="1:3" ht="128.25" customHeight="1" x14ac:dyDescent="0.2">
      <c r="A36" s="141">
        <f>'Parametri Toby'!AM1</f>
        <v>0</v>
      </c>
      <c r="B36" s="137"/>
      <c r="C36" s="138"/>
    </row>
    <row r="37" spans="1:3" ht="128.25" customHeight="1" x14ac:dyDescent="0.2">
      <c r="A37" s="141" t="str">
        <f>'Parametri Toby'!AN1</f>
        <v>pa013</v>
      </c>
      <c r="B37" s="143"/>
      <c r="C37" s="143"/>
    </row>
    <row r="38" spans="1:3" ht="128.25" customHeight="1" x14ac:dyDescent="0.2">
      <c r="A38" s="141">
        <f>'Parametri Toby'!AP1</f>
        <v>0</v>
      </c>
      <c r="B38" s="143"/>
      <c r="C38" s="143"/>
    </row>
    <row r="39" spans="1:3" ht="128.25" customHeight="1" x14ac:dyDescent="0.2">
      <c r="A39" s="141">
        <f>'Parametri Toby'!AQ1</f>
        <v>0</v>
      </c>
      <c r="B39" s="143"/>
      <c r="C39" s="143"/>
    </row>
    <row r="40" spans="1:3" ht="128.25" customHeight="1" x14ac:dyDescent="0.2">
      <c r="A40" s="141">
        <f>'Parametri Toby'!AR1</f>
        <v>0</v>
      </c>
      <c r="B40" s="143"/>
      <c r="C40" s="143"/>
    </row>
  </sheetData>
  <mergeCells count="1">
    <mergeCell ref="B1:C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Parametri Toby</vt:lpstr>
      <vt:lpstr>Toby 12 uporedni prikaz</vt:lpstr>
      <vt:lpstr>Toby 20 uporedni prikaz</vt:lpstr>
      <vt:lpstr>Toby 30 uporedni prikaz</vt:lpstr>
      <vt:lpstr>Proračun snage</vt:lpstr>
      <vt:lpstr>Toby 50 uporedni prikaz</vt:lpstr>
      <vt:lpstr>Grafikoni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Goran Usljebrka</cp:lastModifiedBy>
  <dcterms:modified xsi:type="dcterms:W3CDTF">2017-11-23T17:13:28Z</dcterms:modified>
</cp:coreProperties>
</file>